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63회 통계연보\"/>
    </mc:Choice>
  </mc:AlternateContent>
  <bookViews>
    <workbookView xWindow="0" yWindow="0" windowWidth="28800" windowHeight="12390"/>
  </bookViews>
  <sheets>
    <sheet name="1. 의료기관" sheetId="1" r:id="rId1"/>
    <sheet name="2. 의료기관 종사 의료 인력" sheetId="2" r:id="rId2"/>
    <sheet name="3. 보건소 인력" sheetId="3" r:id="rId3"/>
    <sheet name="4. 보건지소 및 보건진료소 인력" sheetId="4" r:id="rId4"/>
    <sheet name="5. 의약품 등 제조업소 및 판매업소" sheetId="5" r:id="rId5"/>
    <sheet name="6. 식품위행 관계업소" sheetId="6" r:id="rId6"/>
    <sheet name="7. 공중위생 관계업소" sheetId="7" r:id="rId7"/>
    <sheet name="8. 예방접송" sheetId="8" r:id="rId8"/>
    <sheet name="9. 주요 법정감염병 발생 및 사망" sheetId="9" r:id="rId9"/>
    <sheet name="10. 결핵환자 현황" sheetId="10" r:id="rId10"/>
    <sheet name="11. 보건소 구강보건사업실적" sheetId="11" r:id="rId11"/>
    <sheet name="12. 모자보건사업 실적" sheetId="12" r:id="rId12"/>
    <sheet name="13. 건강보험 적용 인구" sheetId="13" r:id="rId13"/>
    <sheet name="14. 국민연금 가입자" sheetId="14" r:id="rId14"/>
    <sheet name="15. 국민연금 급여 지급현황" sheetId="15" r:id="rId15"/>
    <sheet name="16. 노인여가복지시설" sheetId="16" r:id="rId16"/>
    <sheet name="17. 노인주거 의료복지시설" sheetId="17" r:id="rId17"/>
    <sheet name="18. 재가노인복지시설" sheetId="18" r:id="rId18"/>
    <sheet name="19. 국민기초생활보장수급자" sheetId="20" r:id="rId19"/>
    <sheet name="20. 기초연금수급자" sheetId="19" r:id="rId20"/>
    <sheet name="21. 여성폭력상담" sheetId="21" r:id="rId21"/>
    <sheet name="22. 아동복지시설" sheetId="22" r:id="rId22"/>
    <sheet name="23. 장애인복지 생활시설" sheetId="23" r:id="rId23"/>
    <sheet name="24. 장애인 등록현황" sheetId="24" r:id="rId24"/>
    <sheet name="25. 어린이집" sheetId="25" r:id="rId25"/>
    <sheet name="26. 사회복지자원봉사자 현황" sheetId="26" r:id="rId26"/>
    <sheet name="27. 건강보험급여" sheetId="27" r:id="rId27"/>
    <sheet name="28. 건강보험대상자 진료 실적" sheetId="28" r:id="rId2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24" l="1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C27" i="23"/>
  <c r="C26" i="23"/>
  <c r="C25" i="23"/>
  <c r="C24" i="23"/>
  <c r="C23" i="23"/>
  <c r="C22" i="23"/>
  <c r="C21" i="23"/>
  <c r="C20" i="23"/>
  <c r="C19" i="23"/>
  <c r="C18" i="23"/>
  <c r="C17" i="23"/>
  <c r="C16" i="23"/>
  <c r="L15" i="23"/>
  <c r="F15" i="23"/>
  <c r="C15" i="23"/>
  <c r="C14" i="23"/>
  <c r="J12" i="13" l="1"/>
  <c r="F12" i="13"/>
  <c r="R26" i="10"/>
  <c r="J26" i="10"/>
  <c r="R25" i="10"/>
  <c r="J25" i="10"/>
  <c r="R24" i="10"/>
  <c r="J24" i="10"/>
  <c r="R23" i="10"/>
  <c r="J23" i="10"/>
  <c r="R22" i="10"/>
  <c r="J22" i="10"/>
  <c r="R21" i="10"/>
  <c r="J21" i="10"/>
  <c r="R20" i="10"/>
  <c r="J20" i="10"/>
  <c r="R19" i="10"/>
  <c r="J19" i="10"/>
  <c r="R18" i="10"/>
  <c r="J18" i="10"/>
  <c r="R17" i="10"/>
  <c r="J17" i="10"/>
  <c r="R16" i="10"/>
  <c r="J16" i="10"/>
  <c r="R15" i="10"/>
  <c r="J15" i="10"/>
  <c r="R14" i="10"/>
  <c r="J14" i="10"/>
  <c r="R13" i="10"/>
  <c r="J13" i="10"/>
  <c r="CQ27" i="9"/>
  <c r="CN27" i="9"/>
  <c r="BA27" i="9"/>
  <c r="AS27" i="9"/>
  <c r="AP27" i="9"/>
  <c r="E27" i="9"/>
  <c r="B27" i="9"/>
  <c r="CQ26" i="9"/>
  <c r="CN26" i="9"/>
  <c r="BA26" i="9"/>
  <c r="AS26" i="9"/>
  <c r="AP26" i="9"/>
  <c r="E26" i="9"/>
  <c r="B26" i="9"/>
  <c r="CQ25" i="9"/>
  <c r="CN25" i="9"/>
  <c r="BA25" i="9"/>
  <c r="AS25" i="9"/>
  <c r="AP25" i="9"/>
  <c r="E25" i="9"/>
  <c r="B25" i="9"/>
  <c r="CQ24" i="9"/>
  <c r="CN24" i="9"/>
  <c r="BA24" i="9"/>
  <c r="AS24" i="9"/>
  <c r="AP24" i="9"/>
  <c r="E24" i="9"/>
  <c r="B24" i="9"/>
  <c r="CQ23" i="9"/>
  <c r="CN23" i="9"/>
  <c r="BA23" i="9"/>
  <c r="AS23" i="9"/>
  <c r="AP23" i="9"/>
  <c r="E23" i="9"/>
  <c r="B23" i="9"/>
  <c r="CQ22" i="9"/>
  <c r="CN22" i="9"/>
  <c r="BA22" i="9"/>
  <c r="AS22" i="9"/>
  <c r="AP22" i="9"/>
  <c r="E22" i="9"/>
  <c r="B22" i="9"/>
  <c r="CN21" i="9"/>
  <c r="BA21" i="9"/>
  <c r="AS21" i="9"/>
  <c r="AP21" i="9"/>
  <c r="E21" i="9"/>
  <c r="B21" i="9"/>
  <c r="CQ20" i="9"/>
  <c r="CN20" i="9"/>
  <c r="BA20" i="9"/>
  <c r="AS20" i="9"/>
  <c r="AP20" i="9"/>
  <c r="E20" i="9"/>
  <c r="B20" i="9"/>
  <c r="CQ19" i="9"/>
  <c r="CN19" i="9"/>
  <c r="BA19" i="9"/>
  <c r="AS19" i="9"/>
  <c r="AP19" i="9"/>
  <c r="E19" i="9"/>
  <c r="B19" i="9"/>
  <c r="CN18" i="9"/>
  <c r="BA18" i="9"/>
  <c r="AS18" i="9"/>
  <c r="AP18" i="9"/>
  <c r="E18" i="9"/>
  <c r="B18" i="9"/>
  <c r="CQ17" i="9"/>
  <c r="CN17" i="9"/>
  <c r="BA17" i="9"/>
  <c r="AS17" i="9"/>
  <c r="AP17" i="9"/>
  <c r="E17" i="9"/>
  <c r="B17" i="9"/>
  <c r="CQ16" i="9"/>
  <c r="CN16" i="9"/>
  <c r="BA16" i="9"/>
  <c r="AS16" i="9"/>
  <c r="AP16" i="9"/>
  <c r="E16" i="9"/>
  <c r="B16" i="9"/>
  <c r="CQ15" i="9"/>
  <c r="CN15" i="9"/>
  <c r="BA15" i="9"/>
  <c r="AS15" i="9"/>
  <c r="AP15" i="9"/>
  <c r="E15" i="9"/>
  <c r="B15" i="9"/>
  <c r="CQ14" i="9"/>
  <c r="CN14" i="9"/>
  <c r="BA14" i="9"/>
  <c r="AS14" i="9"/>
  <c r="AP14" i="9"/>
  <c r="E14" i="9"/>
  <c r="B14" i="9"/>
  <c r="P26" i="7"/>
  <c r="G26" i="7"/>
  <c r="C26" i="7"/>
  <c r="P25" i="7"/>
  <c r="G25" i="7"/>
  <c r="C25" i="7"/>
  <c r="P24" i="7"/>
  <c r="G24" i="7"/>
  <c r="C24" i="7"/>
  <c r="P23" i="7"/>
  <c r="G23" i="7"/>
  <c r="C23" i="7"/>
  <c r="P22" i="7"/>
  <c r="G22" i="7"/>
  <c r="C22" i="7"/>
  <c r="P21" i="7"/>
  <c r="G21" i="7"/>
  <c r="C21" i="7"/>
  <c r="P20" i="7"/>
  <c r="G20" i="7"/>
  <c r="C20" i="7"/>
  <c r="P19" i="7"/>
  <c r="G19" i="7"/>
  <c r="C19" i="7"/>
  <c r="P18" i="7"/>
  <c r="G18" i="7"/>
  <c r="C18" i="7"/>
  <c r="P17" i="7"/>
  <c r="G17" i="7"/>
  <c r="C17" i="7"/>
  <c r="P16" i="7"/>
  <c r="G16" i="7"/>
  <c r="C16" i="7"/>
  <c r="P15" i="7"/>
  <c r="G15" i="7"/>
  <c r="C15" i="7"/>
  <c r="P14" i="7"/>
  <c r="G14" i="7"/>
  <c r="C14" i="7"/>
  <c r="P13" i="7"/>
  <c r="G13" i="7"/>
  <c r="C13" i="7"/>
  <c r="M26" i="6"/>
  <c r="D26" i="6"/>
  <c r="C26" i="6"/>
  <c r="M25" i="6"/>
  <c r="D25" i="6"/>
  <c r="C25" i="6" s="1"/>
  <c r="M24" i="6"/>
  <c r="D24" i="6"/>
  <c r="C24" i="6"/>
  <c r="M23" i="6"/>
  <c r="D23" i="6"/>
  <c r="C23" i="6" s="1"/>
  <c r="M22" i="6"/>
  <c r="D22" i="6"/>
  <c r="C22" i="6"/>
  <c r="M21" i="6"/>
  <c r="D21" i="6"/>
  <c r="C21" i="6" s="1"/>
  <c r="M20" i="6"/>
  <c r="D20" i="6"/>
  <c r="C20" i="6"/>
  <c r="M19" i="6"/>
  <c r="D19" i="6"/>
  <c r="C19" i="6" s="1"/>
  <c r="M18" i="6"/>
  <c r="D18" i="6"/>
  <c r="C18" i="6"/>
  <c r="M17" i="6"/>
  <c r="D17" i="6"/>
  <c r="C17" i="6"/>
  <c r="M16" i="6"/>
  <c r="D16" i="6"/>
  <c r="C16" i="6"/>
  <c r="M15" i="6"/>
  <c r="D15" i="6"/>
  <c r="C15" i="6"/>
  <c r="M14" i="6"/>
  <c r="D14" i="6"/>
  <c r="C14" i="6"/>
  <c r="M13" i="6"/>
  <c r="D13" i="6"/>
  <c r="C13" i="6"/>
  <c r="G25" i="5" l="1"/>
  <c r="B25" i="5"/>
  <c r="G24" i="5"/>
  <c r="B24" i="5"/>
  <c r="G23" i="5"/>
  <c r="B23" i="5"/>
  <c r="G22" i="5"/>
  <c r="B22" i="5"/>
  <c r="G21" i="5"/>
  <c r="B21" i="5"/>
  <c r="G20" i="5"/>
  <c r="B20" i="5"/>
  <c r="G19" i="5"/>
  <c r="B19" i="5"/>
  <c r="G18" i="5"/>
  <c r="B18" i="5"/>
  <c r="G17" i="5"/>
  <c r="B17" i="5"/>
  <c r="G16" i="5"/>
  <c r="B16" i="5"/>
  <c r="G15" i="5"/>
  <c r="B15" i="5"/>
  <c r="G14" i="5"/>
  <c r="B14" i="5"/>
  <c r="G13" i="5"/>
  <c r="B13" i="5"/>
  <c r="G12" i="5"/>
  <c r="B12" i="5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U12" i="3"/>
  <c r="E11" i="26" l="1"/>
  <c r="B11" i="26"/>
  <c r="J12" i="25"/>
  <c r="B12" i="25"/>
  <c r="E11" i="22"/>
  <c r="D11" i="22"/>
  <c r="C11" i="22"/>
  <c r="B11" i="22"/>
  <c r="Q12" i="21"/>
  <c r="P12" i="21"/>
  <c r="O12" i="21"/>
  <c r="N12" i="21"/>
  <c r="M12" i="21"/>
  <c r="L12" i="21"/>
  <c r="K12" i="21"/>
  <c r="J12" i="21"/>
  <c r="I12" i="21"/>
  <c r="H12" i="21"/>
  <c r="G12" i="21"/>
  <c r="F12" i="21"/>
  <c r="E12" i="21"/>
  <c r="D12" i="21"/>
  <c r="C12" i="21"/>
  <c r="B12" i="21"/>
  <c r="AB26" i="24" l="1"/>
  <c r="AB25" i="24"/>
  <c r="AB24" i="24"/>
  <c r="AB23" i="24"/>
  <c r="AB22" i="24"/>
  <c r="AB21" i="24"/>
  <c r="AB20" i="24"/>
  <c r="AB19" i="24"/>
  <c r="AB18" i="24"/>
  <c r="AB17" i="24"/>
  <c r="AB16" i="24"/>
  <c r="AB15" i="24"/>
  <c r="AB14" i="24"/>
  <c r="B12" i="24"/>
  <c r="AB13" i="24"/>
  <c r="AA12" i="24"/>
  <c r="Z12" i="24"/>
  <c r="Y12" i="24"/>
  <c r="X12" i="24"/>
  <c r="W12" i="24"/>
  <c r="V12" i="24"/>
  <c r="U12" i="24"/>
  <c r="T12" i="24"/>
  <c r="S12" i="24"/>
  <c r="R12" i="24"/>
  <c r="Q12" i="24"/>
  <c r="P12" i="24"/>
  <c r="O12" i="24"/>
  <c r="N12" i="24"/>
  <c r="M12" i="24"/>
  <c r="L12" i="24"/>
  <c r="K12" i="24"/>
  <c r="J12" i="24"/>
  <c r="I12" i="24"/>
  <c r="H12" i="24"/>
  <c r="G12" i="24"/>
  <c r="F12" i="24"/>
  <c r="E12" i="24"/>
  <c r="D12" i="24"/>
  <c r="C12" i="24"/>
  <c r="AB8" i="24"/>
  <c r="AB7" i="24"/>
  <c r="L13" i="23"/>
  <c r="F13" i="23"/>
  <c r="C13" i="23"/>
  <c r="W13" i="23"/>
  <c r="V13" i="23"/>
  <c r="U13" i="23"/>
  <c r="T13" i="23"/>
  <c r="S13" i="23"/>
  <c r="R13" i="23"/>
  <c r="Q13" i="23"/>
  <c r="P13" i="23"/>
  <c r="O13" i="23"/>
  <c r="N13" i="23"/>
  <c r="M13" i="23"/>
  <c r="K13" i="23"/>
  <c r="J13" i="23"/>
  <c r="I13" i="23"/>
  <c r="H13" i="23"/>
  <c r="G13" i="23"/>
  <c r="E13" i="23"/>
  <c r="D13" i="23"/>
  <c r="B13" i="23"/>
  <c r="J26" i="19"/>
  <c r="I26" i="19"/>
  <c r="E26" i="19"/>
  <c r="B26" i="19"/>
  <c r="J25" i="19"/>
  <c r="I25" i="19"/>
  <c r="E25" i="19"/>
  <c r="B25" i="19"/>
  <c r="J24" i="19"/>
  <c r="I24" i="19"/>
  <c r="E24" i="19"/>
  <c r="B24" i="19"/>
  <c r="J23" i="19"/>
  <c r="I23" i="19"/>
  <c r="E23" i="19"/>
  <c r="B23" i="19"/>
  <c r="J22" i="19"/>
  <c r="I22" i="19"/>
  <c r="E22" i="19"/>
  <c r="H22" i="19" s="1"/>
  <c r="B22" i="19"/>
  <c r="J21" i="19"/>
  <c r="I21" i="19"/>
  <c r="E21" i="19"/>
  <c r="H21" i="19" s="1"/>
  <c r="B21" i="19"/>
  <c r="J20" i="19"/>
  <c r="I20" i="19"/>
  <c r="E20" i="19"/>
  <c r="B20" i="19"/>
  <c r="J19" i="19"/>
  <c r="I19" i="19"/>
  <c r="E19" i="19"/>
  <c r="H19" i="19" s="1"/>
  <c r="B19" i="19"/>
  <c r="J18" i="19"/>
  <c r="I18" i="19"/>
  <c r="E18" i="19"/>
  <c r="H18" i="19" s="1"/>
  <c r="B18" i="19"/>
  <c r="J17" i="19"/>
  <c r="I17" i="19"/>
  <c r="E17" i="19"/>
  <c r="B17" i="19"/>
  <c r="J16" i="19"/>
  <c r="I16" i="19"/>
  <c r="E16" i="19"/>
  <c r="B16" i="19"/>
  <c r="J15" i="19"/>
  <c r="I15" i="19"/>
  <c r="E15" i="19"/>
  <c r="H15" i="19" s="1"/>
  <c r="B15" i="19"/>
  <c r="J14" i="19"/>
  <c r="I14" i="19"/>
  <c r="E14" i="19"/>
  <c r="B14" i="19"/>
  <c r="B12" i="19" s="1"/>
  <c r="J13" i="19"/>
  <c r="I13" i="19"/>
  <c r="E13" i="19"/>
  <c r="B13" i="19"/>
  <c r="G12" i="19"/>
  <c r="F12" i="19"/>
  <c r="D12" i="19"/>
  <c r="J12" i="19" s="1"/>
  <c r="C12" i="19"/>
  <c r="I12" i="19" s="1"/>
  <c r="M26" i="20"/>
  <c r="L26" i="20"/>
  <c r="B26" i="20" s="1"/>
  <c r="G26" i="20"/>
  <c r="C26" i="20"/>
  <c r="M25" i="20"/>
  <c r="L25" i="20"/>
  <c r="B25" i="20" s="1"/>
  <c r="G25" i="20"/>
  <c r="C25" i="20"/>
  <c r="M24" i="20"/>
  <c r="L24" i="20"/>
  <c r="B24" i="20" s="1"/>
  <c r="G24" i="20"/>
  <c r="C24" i="20"/>
  <c r="M23" i="20"/>
  <c r="L23" i="20"/>
  <c r="B23" i="20" s="1"/>
  <c r="G23" i="20"/>
  <c r="C23" i="20"/>
  <c r="M22" i="20"/>
  <c r="L22" i="20"/>
  <c r="B22" i="20" s="1"/>
  <c r="G22" i="20"/>
  <c r="C22" i="20"/>
  <c r="M21" i="20"/>
  <c r="L21" i="20"/>
  <c r="B21" i="20" s="1"/>
  <c r="G21" i="20"/>
  <c r="C21" i="20"/>
  <c r="M20" i="20"/>
  <c r="L20" i="20"/>
  <c r="B20" i="20" s="1"/>
  <c r="G20" i="20"/>
  <c r="G12" i="20" s="1"/>
  <c r="C20" i="20"/>
  <c r="M19" i="20"/>
  <c r="L19" i="20"/>
  <c r="B19" i="20" s="1"/>
  <c r="G19" i="20"/>
  <c r="C19" i="20"/>
  <c r="M18" i="20"/>
  <c r="L18" i="20"/>
  <c r="B18" i="20" s="1"/>
  <c r="G18" i="20"/>
  <c r="C18" i="20"/>
  <c r="M17" i="20"/>
  <c r="L17" i="20"/>
  <c r="B17" i="20" s="1"/>
  <c r="G17" i="20"/>
  <c r="C17" i="20"/>
  <c r="M16" i="20"/>
  <c r="L16" i="20"/>
  <c r="B16" i="20" s="1"/>
  <c r="G16" i="20"/>
  <c r="C16" i="20"/>
  <c r="M15" i="20"/>
  <c r="L15" i="20"/>
  <c r="B15" i="20" s="1"/>
  <c r="G15" i="20"/>
  <c r="C15" i="20"/>
  <c r="M14" i="20"/>
  <c r="L14" i="20"/>
  <c r="G14" i="20"/>
  <c r="C14" i="20"/>
  <c r="M13" i="20"/>
  <c r="L13" i="20"/>
  <c r="B13" i="20" s="1"/>
  <c r="G13" i="20"/>
  <c r="C13" i="20"/>
  <c r="Q12" i="20"/>
  <c r="P12" i="20"/>
  <c r="O12" i="20"/>
  <c r="N12" i="20"/>
  <c r="K12" i="20"/>
  <c r="J12" i="20"/>
  <c r="I12" i="20"/>
  <c r="H12" i="20"/>
  <c r="F12" i="20"/>
  <c r="E12" i="20"/>
  <c r="D12" i="20"/>
  <c r="C12" i="20" s="1"/>
  <c r="X12" i="18"/>
  <c r="W12" i="18"/>
  <c r="V12" i="18"/>
  <c r="U12" i="18"/>
  <c r="T12" i="18"/>
  <c r="S12" i="18"/>
  <c r="R12" i="18"/>
  <c r="Q12" i="18"/>
  <c r="P12" i="18"/>
  <c r="E12" i="18" s="1"/>
  <c r="O12" i="18"/>
  <c r="N12" i="18"/>
  <c r="M12" i="18"/>
  <c r="L12" i="18"/>
  <c r="K12" i="18"/>
  <c r="J12" i="18"/>
  <c r="I12" i="18"/>
  <c r="H12" i="18"/>
  <c r="G12" i="18"/>
  <c r="C12" i="18" s="1"/>
  <c r="F12" i="18"/>
  <c r="D12" i="18"/>
  <c r="I27" i="17"/>
  <c r="H27" i="17"/>
  <c r="G27" i="17"/>
  <c r="C27" i="17" s="1"/>
  <c r="F27" i="17"/>
  <c r="B27" i="17" s="1"/>
  <c r="E27" i="17"/>
  <c r="D27" i="17"/>
  <c r="I26" i="17"/>
  <c r="E26" i="17" s="1"/>
  <c r="H26" i="17"/>
  <c r="D26" i="17" s="1"/>
  <c r="G26" i="17"/>
  <c r="F26" i="17"/>
  <c r="B26" i="17" s="1"/>
  <c r="C26" i="17"/>
  <c r="I25" i="17"/>
  <c r="E25" i="17" s="1"/>
  <c r="H25" i="17"/>
  <c r="D25" i="17" s="1"/>
  <c r="G25" i="17"/>
  <c r="F25" i="17"/>
  <c r="C25" i="17"/>
  <c r="B25" i="17"/>
  <c r="I24" i="17"/>
  <c r="H24" i="17"/>
  <c r="G24" i="17"/>
  <c r="C24" i="17" s="1"/>
  <c r="F24" i="17"/>
  <c r="B24" i="17" s="1"/>
  <c r="E24" i="17"/>
  <c r="D24" i="17"/>
  <c r="I23" i="17"/>
  <c r="E23" i="17" s="1"/>
  <c r="H23" i="17"/>
  <c r="D23" i="17" s="1"/>
  <c r="G23" i="17"/>
  <c r="F23" i="17"/>
  <c r="B23" i="17" s="1"/>
  <c r="C23" i="17"/>
  <c r="I22" i="17"/>
  <c r="E22" i="17" s="1"/>
  <c r="H22" i="17"/>
  <c r="D22" i="17" s="1"/>
  <c r="G22" i="17"/>
  <c r="F22" i="17"/>
  <c r="C22" i="17"/>
  <c r="B22" i="17"/>
  <c r="I21" i="17"/>
  <c r="H21" i="17"/>
  <c r="G21" i="17"/>
  <c r="C21" i="17" s="1"/>
  <c r="F21" i="17"/>
  <c r="B21" i="17" s="1"/>
  <c r="E21" i="17"/>
  <c r="D21" i="17"/>
  <c r="I20" i="17"/>
  <c r="E20" i="17" s="1"/>
  <c r="H20" i="17"/>
  <c r="D20" i="17" s="1"/>
  <c r="G20" i="17"/>
  <c r="F20" i="17"/>
  <c r="B20" i="17" s="1"/>
  <c r="C20" i="17"/>
  <c r="I19" i="17"/>
  <c r="E19" i="17" s="1"/>
  <c r="H19" i="17"/>
  <c r="D19" i="17" s="1"/>
  <c r="G19" i="17"/>
  <c r="F19" i="17"/>
  <c r="C19" i="17"/>
  <c r="B19" i="17"/>
  <c r="I18" i="17"/>
  <c r="H18" i="17"/>
  <c r="G18" i="17"/>
  <c r="C18" i="17" s="1"/>
  <c r="F18" i="17"/>
  <c r="B18" i="17" s="1"/>
  <c r="E18" i="17"/>
  <c r="D18" i="17"/>
  <c r="I17" i="17"/>
  <c r="E17" i="17" s="1"/>
  <c r="H17" i="17"/>
  <c r="D17" i="17" s="1"/>
  <c r="G17" i="17"/>
  <c r="F17" i="17"/>
  <c r="B17" i="17" s="1"/>
  <c r="C17" i="17"/>
  <c r="I16" i="17"/>
  <c r="E16" i="17" s="1"/>
  <c r="H16" i="17"/>
  <c r="D16" i="17" s="1"/>
  <c r="G16" i="17"/>
  <c r="F16" i="17"/>
  <c r="C16" i="17"/>
  <c r="B16" i="17"/>
  <c r="I15" i="17"/>
  <c r="H15" i="17"/>
  <c r="G15" i="17"/>
  <c r="C15" i="17" s="1"/>
  <c r="F15" i="17"/>
  <c r="B15" i="17" s="1"/>
  <c r="E15" i="17"/>
  <c r="D15" i="17"/>
  <c r="I14" i="17"/>
  <c r="E14" i="17" s="1"/>
  <c r="H14" i="17"/>
  <c r="D14" i="17" s="1"/>
  <c r="G14" i="17"/>
  <c r="G13" i="17" s="1"/>
  <c r="F14" i="17"/>
  <c r="C14" i="17"/>
  <c r="AS13" i="17"/>
  <c r="AR13" i="17"/>
  <c r="AQ13" i="17"/>
  <c r="AP13" i="17"/>
  <c r="AO13" i="17"/>
  <c r="AN13" i="17"/>
  <c r="AM13" i="17"/>
  <c r="AL13" i="17"/>
  <c r="AK13" i="17"/>
  <c r="AJ13" i="17"/>
  <c r="AI13" i="17"/>
  <c r="AH13" i="17"/>
  <c r="AG13" i="17"/>
  <c r="AF13" i="17"/>
  <c r="AE13" i="17"/>
  <c r="AD13" i="17"/>
  <c r="AC13" i="17"/>
  <c r="AB13" i="17"/>
  <c r="AA13" i="17"/>
  <c r="Z13" i="17"/>
  <c r="Y13" i="17"/>
  <c r="X13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B26" i="16"/>
  <c r="B25" i="16"/>
  <c r="B24" i="16"/>
  <c r="B23" i="16"/>
  <c r="B22" i="16"/>
  <c r="B21" i="16"/>
  <c r="B20" i="16"/>
  <c r="B19" i="16"/>
  <c r="B18" i="16"/>
  <c r="B17" i="16"/>
  <c r="B16" i="16"/>
  <c r="B15" i="16"/>
  <c r="B14" i="16"/>
  <c r="B13" i="16"/>
  <c r="F12" i="16"/>
  <c r="E12" i="16"/>
  <c r="B12" i="16" s="1"/>
  <c r="D12" i="16"/>
  <c r="C12" i="16"/>
  <c r="AB12" i="24" l="1"/>
  <c r="H17" i="19"/>
  <c r="H20" i="19"/>
  <c r="H23" i="19"/>
  <c r="H26" i="19"/>
  <c r="H13" i="19"/>
  <c r="H16" i="19"/>
  <c r="H24" i="19"/>
  <c r="H25" i="19"/>
  <c r="L12" i="20"/>
  <c r="B12" i="20" s="1"/>
  <c r="B14" i="20"/>
  <c r="M12" i="20"/>
  <c r="B12" i="18"/>
  <c r="C13" i="17"/>
  <c r="D13" i="17"/>
  <c r="F13" i="17"/>
  <c r="E13" i="17"/>
  <c r="E12" i="19"/>
  <c r="H12" i="19" s="1"/>
  <c r="H14" i="19"/>
  <c r="B14" i="17"/>
  <c r="B13" i="17" s="1"/>
  <c r="C14" i="27" l="1"/>
  <c r="B14" i="27"/>
  <c r="C13" i="27"/>
  <c r="C11" i="27" s="1"/>
  <c r="B13" i="27"/>
  <c r="C12" i="27"/>
  <c r="B12" i="27"/>
  <c r="B11" i="27" s="1"/>
  <c r="I11" i="27"/>
  <c r="H11" i="27"/>
  <c r="G11" i="27"/>
  <c r="F11" i="27"/>
  <c r="E11" i="27"/>
  <c r="D11" i="27"/>
  <c r="C12" i="15"/>
  <c r="B12" i="15"/>
  <c r="D12" i="13" l="1"/>
  <c r="C12" i="13"/>
  <c r="B12" i="13" s="1"/>
  <c r="C11" i="12" l="1"/>
  <c r="B11" i="12"/>
  <c r="E11" i="11"/>
  <c r="D11" i="11"/>
  <c r="C11" i="11"/>
  <c r="B11" i="11"/>
  <c r="B26" i="10"/>
  <c r="B25" i="10"/>
  <c r="B24" i="10"/>
  <c r="B23" i="10"/>
  <c r="B22" i="10"/>
  <c r="B21" i="10"/>
  <c r="B20" i="10"/>
  <c r="B19" i="10"/>
  <c r="B18" i="10"/>
  <c r="B17" i="10"/>
  <c r="B16" i="10"/>
  <c r="B15" i="10"/>
  <c r="J12" i="10"/>
  <c r="B14" i="10"/>
  <c r="R12" i="10"/>
  <c r="B13" i="10"/>
  <c r="U12" i="10"/>
  <c r="T12" i="10"/>
  <c r="S12" i="10"/>
  <c r="Q12" i="10"/>
  <c r="P12" i="10"/>
  <c r="O12" i="10"/>
  <c r="N12" i="10"/>
  <c r="M12" i="10"/>
  <c r="L12" i="10"/>
  <c r="K12" i="10"/>
  <c r="I12" i="10"/>
  <c r="H12" i="10"/>
  <c r="G12" i="10"/>
  <c r="F12" i="10"/>
  <c r="E12" i="10"/>
  <c r="D12" i="10"/>
  <c r="C12" i="10"/>
  <c r="AS13" i="9"/>
  <c r="EU13" i="9"/>
  <c r="ET13" i="9"/>
  <c r="ES13" i="9"/>
  <c r="ER13" i="9"/>
  <c r="EQ13" i="9"/>
  <c r="EP13" i="9"/>
  <c r="EO13" i="9"/>
  <c r="EN13" i="9"/>
  <c r="EM13" i="9"/>
  <c r="EL13" i="9"/>
  <c r="EK13" i="9"/>
  <c r="EJ13" i="9"/>
  <c r="EI13" i="9"/>
  <c r="EH13" i="9"/>
  <c r="EG13" i="9"/>
  <c r="EF13" i="9"/>
  <c r="EE13" i="9"/>
  <c r="ED13" i="9"/>
  <c r="EC13" i="9"/>
  <c r="EB13" i="9"/>
  <c r="EA13" i="9"/>
  <c r="DZ13" i="9"/>
  <c r="DY13" i="9"/>
  <c r="DX13" i="9"/>
  <c r="DW13" i="9"/>
  <c r="DV13" i="9"/>
  <c r="DU13" i="9"/>
  <c r="DT13" i="9"/>
  <c r="DS13" i="9"/>
  <c r="DR13" i="9"/>
  <c r="DQ13" i="9"/>
  <c r="DP13" i="9"/>
  <c r="DO13" i="9"/>
  <c r="DN13" i="9"/>
  <c r="DM13" i="9"/>
  <c r="DL13" i="9"/>
  <c r="DK13" i="9"/>
  <c r="DJ13" i="9"/>
  <c r="DI13" i="9"/>
  <c r="DH13" i="9"/>
  <c r="DG13" i="9"/>
  <c r="DF13" i="9"/>
  <c r="DE13" i="9"/>
  <c r="DD13" i="9"/>
  <c r="DC13" i="9"/>
  <c r="DB13" i="9"/>
  <c r="DA13" i="9"/>
  <c r="CZ13" i="9"/>
  <c r="CY13" i="9"/>
  <c r="CX13" i="9"/>
  <c r="CW13" i="9"/>
  <c r="CV13" i="9"/>
  <c r="CU13" i="9"/>
  <c r="CT13" i="9"/>
  <c r="CS13" i="9"/>
  <c r="CR13" i="9"/>
  <c r="CQ13" i="9"/>
  <c r="CP13" i="9"/>
  <c r="CO13" i="9"/>
  <c r="CN13" i="9"/>
  <c r="CM13" i="9"/>
  <c r="CL13" i="9"/>
  <c r="CK13" i="9"/>
  <c r="CJ13" i="9"/>
  <c r="CI13" i="9"/>
  <c r="CH13" i="9"/>
  <c r="CG13" i="9"/>
  <c r="CF13" i="9"/>
  <c r="CE13" i="9"/>
  <c r="CD13" i="9"/>
  <c r="CC13" i="9"/>
  <c r="CB13" i="9"/>
  <c r="CA13" i="9"/>
  <c r="BZ13" i="9"/>
  <c r="BY13" i="9"/>
  <c r="BX13" i="9"/>
  <c r="BW13" i="9"/>
  <c r="BV13" i="9"/>
  <c r="BU13" i="9"/>
  <c r="BT13" i="9"/>
  <c r="BS13" i="9"/>
  <c r="BR13" i="9"/>
  <c r="BQ13" i="9"/>
  <c r="BP13" i="9"/>
  <c r="BO13" i="9"/>
  <c r="BN13" i="9"/>
  <c r="BM13" i="9"/>
  <c r="BL13" i="9"/>
  <c r="BK13" i="9"/>
  <c r="BJ13" i="9"/>
  <c r="BI13" i="9"/>
  <c r="BH13" i="9"/>
  <c r="BG13" i="9"/>
  <c r="BF13" i="9"/>
  <c r="BE13" i="9"/>
  <c r="BD13" i="9"/>
  <c r="BC13" i="9"/>
  <c r="BB13" i="9"/>
  <c r="BA13" i="9"/>
  <c r="AZ13" i="9"/>
  <c r="AY13" i="9"/>
  <c r="AX13" i="9"/>
  <c r="AW13" i="9"/>
  <c r="AV13" i="9"/>
  <c r="AU13" i="9"/>
  <c r="AT13" i="9"/>
  <c r="AR13" i="9"/>
  <c r="AQ13" i="9"/>
  <c r="AP13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L10" i="8"/>
  <c r="K10" i="8"/>
  <c r="J10" i="8"/>
  <c r="I10" i="8"/>
  <c r="H10" i="8"/>
  <c r="G10" i="8"/>
  <c r="F10" i="8"/>
  <c r="E10" i="8"/>
  <c r="D10" i="8"/>
  <c r="C10" i="8"/>
  <c r="B10" i="8"/>
  <c r="T26" i="7"/>
  <c r="B26" i="7"/>
  <c r="T25" i="7"/>
  <c r="B25" i="7"/>
  <c r="T24" i="7"/>
  <c r="B24" i="7"/>
  <c r="T23" i="7"/>
  <c r="B23" i="7"/>
  <c r="T22" i="7"/>
  <c r="B22" i="7"/>
  <c r="T21" i="7"/>
  <c r="B21" i="7"/>
  <c r="T20" i="7"/>
  <c r="B20" i="7"/>
  <c r="T19" i="7"/>
  <c r="B19" i="7"/>
  <c r="T18" i="7"/>
  <c r="B18" i="7"/>
  <c r="T17" i="7"/>
  <c r="B17" i="7"/>
  <c r="T16" i="7"/>
  <c r="B16" i="7"/>
  <c r="T15" i="7"/>
  <c r="B15" i="7"/>
  <c r="T14" i="7"/>
  <c r="B14" i="7"/>
  <c r="C12" i="7"/>
  <c r="T12" i="7" s="1"/>
  <c r="B13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T8" i="7"/>
  <c r="T7" i="7"/>
  <c r="B26" i="6"/>
  <c r="B25" i="6"/>
  <c r="B24" i="6"/>
  <c r="B23" i="6"/>
  <c r="B22" i="6"/>
  <c r="B21" i="6"/>
  <c r="B20" i="6"/>
  <c r="B19" i="6"/>
  <c r="B18" i="6"/>
  <c r="B17" i="6"/>
  <c r="B16" i="6"/>
  <c r="D12" i="6"/>
  <c r="B14" i="6"/>
  <c r="Q12" i="6"/>
  <c r="B13" i="6"/>
  <c r="T12" i="6"/>
  <c r="S12" i="6"/>
  <c r="R12" i="6"/>
  <c r="P12" i="6"/>
  <c r="O12" i="6"/>
  <c r="N12" i="6"/>
  <c r="M12" i="6"/>
  <c r="L12" i="6"/>
  <c r="K12" i="6"/>
  <c r="J12" i="6"/>
  <c r="I12" i="6"/>
  <c r="H12" i="6"/>
  <c r="G12" i="6"/>
  <c r="F12" i="6"/>
  <c r="E12" i="6"/>
  <c r="B12" i="10" l="1"/>
  <c r="C12" i="6"/>
  <c r="U15" i="7"/>
  <c r="U18" i="7"/>
  <c r="U21" i="7"/>
  <c r="U24" i="7"/>
  <c r="U14" i="7"/>
  <c r="U17" i="7"/>
  <c r="U20" i="7"/>
  <c r="U23" i="7"/>
  <c r="U26" i="7"/>
  <c r="U16" i="7"/>
  <c r="U19" i="7"/>
  <c r="U22" i="7"/>
  <c r="U25" i="7"/>
  <c r="B12" i="7"/>
  <c r="U12" i="7" s="1"/>
  <c r="T13" i="7"/>
  <c r="U13" i="7" s="1"/>
  <c r="B12" i="6"/>
  <c r="B15" i="6"/>
  <c r="B11" i="5" l="1"/>
  <c r="G11" i="5"/>
  <c r="P11" i="5"/>
  <c r="O11" i="5"/>
  <c r="N11" i="5"/>
  <c r="M11" i="5"/>
  <c r="L11" i="5"/>
  <c r="K11" i="5"/>
  <c r="J11" i="5"/>
  <c r="I11" i="5"/>
  <c r="H11" i="5"/>
  <c r="F11" i="5"/>
  <c r="E11" i="5"/>
  <c r="D11" i="5"/>
  <c r="C11" i="5"/>
  <c r="C28" i="4"/>
  <c r="B28" i="4" s="1"/>
  <c r="C27" i="4"/>
  <c r="B27" i="4"/>
  <c r="C26" i="4"/>
  <c r="B26" i="4" s="1"/>
  <c r="C25" i="4"/>
  <c r="B25" i="4"/>
  <c r="C24" i="4"/>
  <c r="B24" i="4" s="1"/>
  <c r="C23" i="4"/>
  <c r="B23" i="4"/>
  <c r="C22" i="4"/>
  <c r="B22" i="4" s="1"/>
  <c r="C21" i="4"/>
  <c r="B21" i="4"/>
  <c r="C20" i="4"/>
  <c r="B20" i="4" s="1"/>
  <c r="C19" i="4"/>
  <c r="B19" i="4"/>
  <c r="C18" i="4"/>
  <c r="B18" i="4" s="1"/>
  <c r="C17" i="4"/>
  <c r="B17" i="4"/>
  <c r="C16" i="4"/>
  <c r="B16" i="4" s="1"/>
  <c r="C15" i="4"/>
  <c r="B15" i="4"/>
  <c r="N12" i="4"/>
  <c r="C14" i="4"/>
  <c r="B14" i="4" s="1"/>
  <c r="C13" i="4"/>
  <c r="B13" i="4"/>
  <c r="R12" i="4"/>
  <c r="Q12" i="4"/>
  <c r="P12" i="4"/>
  <c r="O12" i="4"/>
  <c r="M12" i="4"/>
  <c r="L12" i="4"/>
  <c r="K12" i="4"/>
  <c r="J12" i="4"/>
  <c r="I12" i="4"/>
  <c r="H12" i="4"/>
  <c r="G12" i="4"/>
  <c r="F12" i="4"/>
  <c r="E12" i="4"/>
  <c r="D12" i="4"/>
  <c r="C12" i="3"/>
  <c r="B12" i="3" s="1"/>
  <c r="N25" i="2"/>
  <c r="B25" i="2"/>
  <c r="N24" i="2"/>
  <c r="B24" i="2"/>
  <c r="N23" i="2"/>
  <c r="B23" i="2"/>
  <c r="N22" i="2"/>
  <c r="B22" i="2"/>
  <c r="N21" i="2"/>
  <c r="B21" i="2"/>
  <c r="N20" i="2"/>
  <c r="B20" i="2"/>
  <c r="N19" i="2"/>
  <c r="B19" i="2"/>
  <c r="N18" i="2"/>
  <c r="B18" i="2"/>
  <c r="N17" i="2"/>
  <c r="B17" i="2"/>
  <c r="N16" i="2"/>
  <c r="B16" i="2"/>
  <c r="N15" i="2"/>
  <c r="B15" i="2"/>
  <c r="N14" i="2"/>
  <c r="B14" i="2"/>
  <c r="N13" i="2"/>
  <c r="B13" i="2"/>
  <c r="N12" i="2"/>
  <c r="B12" i="2"/>
  <c r="L11" i="2"/>
  <c r="K11" i="2"/>
  <c r="J11" i="2"/>
  <c r="I11" i="2"/>
  <c r="H11" i="2"/>
  <c r="G11" i="2"/>
  <c r="F11" i="2"/>
  <c r="E11" i="2"/>
  <c r="D11" i="2"/>
  <c r="C11" i="2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C12" i="1" s="1"/>
  <c r="B13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4" l="1"/>
  <c r="N11" i="2"/>
  <c r="B11" i="2"/>
  <c r="B12" i="1"/>
  <c r="B12" i="4"/>
</calcChain>
</file>

<file path=xl/sharedStrings.xml><?xml version="1.0" encoding="utf-8"?>
<sst xmlns="http://schemas.openxmlformats.org/spreadsheetml/2006/main" count="1233" uniqueCount="787">
  <si>
    <t>Unit : establishment</t>
    <phoneticPr fontId="7" type="noConversion"/>
  </si>
  <si>
    <r>
      <t>합  계</t>
    </r>
    <r>
      <rPr>
        <vertAlign val="superscript"/>
        <sz val="10"/>
        <rFont val="굴림"/>
        <family val="3"/>
        <charset val="129"/>
      </rPr>
      <t xml:space="preserve">1)
</t>
    </r>
    <r>
      <rPr>
        <sz val="10"/>
        <rFont val="굴림"/>
        <family val="3"/>
        <charset val="129"/>
      </rPr>
      <t>Total</t>
    </r>
    <phoneticPr fontId="7" type="noConversion"/>
  </si>
  <si>
    <r>
      <t>병  원</t>
    </r>
    <r>
      <rPr>
        <vertAlign val="superscript"/>
        <sz val="10"/>
        <rFont val="굴림"/>
        <family val="3"/>
        <charset val="129"/>
      </rPr>
      <t>2)</t>
    </r>
    <r>
      <rPr>
        <sz val="10"/>
        <rFont val="굴림"/>
        <family val="3"/>
        <charset val="129"/>
      </rPr>
      <t xml:space="preserve">
Hospitals</t>
    </r>
    <phoneticPr fontId="7" type="noConversion"/>
  </si>
  <si>
    <t>치과병(의)원
Dental hospitals and clinics</t>
    <phoneticPr fontId="7" type="noConversion"/>
  </si>
  <si>
    <t>병원수
Number of establishments</t>
    <phoneticPr fontId="7" type="noConversion"/>
  </si>
  <si>
    <t>병상수
Inpatient care beds</t>
    <phoneticPr fontId="7" type="noConversion"/>
  </si>
  <si>
    <t>압  해</t>
    <phoneticPr fontId="7" type="noConversion"/>
  </si>
  <si>
    <t>하  의</t>
    <phoneticPr fontId="7" type="noConversion"/>
  </si>
  <si>
    <t>신  의</t>
    <phoneticPr fontId="7" type="noConversion"/>
  </si>
  <si>
    <t>장  산</t>
    <phoneticPr fontId="7" type="noConversion"/>
  </si>
  <si>
    <t>팔  금</t>
    <phoneticPr fontId="7" type="noConversion"/>
  </si>
  <si>
    <t>Source : Public Health Center</t>
    <phoneticPr fontId="10" type="noConversion"/>
  </si>
  <si>
    <t>ⅩⅡ. 보건 및 사회보장  Health and Social Security</t>
    <phoneticPr fontId="7" type="noConversion"/>
  </si>
  <si>
    <t>1. 의료기관  Medical Institutions</t>
    <phoneticPr fontId="7" type="noConversion"/>
  </si>
  <si>
    <t>(단위 : 개)</t>
    <phoneticPr fontId="10" type="noConversion"/>
  </si>
  <si>
    <t>Unit : establishment</t>
    <phoneticPr fontId="7" type="noConversion"/>
  </si>
  <si>
    <t>종합병원
General hospitals</t>
    <phoneticPr fontId="7" type="noConversion"/>
  </si>
  <si>
    <t>의  원
Clinics</t>
    <phoneticPr fontId="7" type="noConversion"/>
  </si>
  <si>
    <t>한방병(의)원
Oriental medicine hospital</t>
    <phoneticPr fontId="7" type="noConversion"/>
  </si>
  <si>
    <t>한의원
Oriental medicine clinics</t>
    <phoneticPr fontId="7" type="noConversion"/>
  </si>
  <si>
    <t>조산소
Midwifery clinics</t>
    <phoneticPr fontId="7" type="noConversion"/>
  </si>
  <si>
    <t>보건의료원
Health clinics</t>
    <phoneticPr fontId="7" type="noConversion"/>
  </si>
  <si>
    <t>보건소
Health centers</t>
    <phoneticPr fontId="7" type="noConversion"/>
  </si>
  <si>
    <t>보건지소
Sub health–center</t>
    <phoneticPr fontId="7" type="noConversion"/>
  </si>
  <si>
    <t>보건진료소
Primary health care post</t>
    <phoneticPr fontId="7" type="noConversion"/>
  </si>
  <si>
    <t>병상수
Inpatient care beds</t>
    <phoneticPr fontId="7" type="noConversion"/>
  </si>
  <si>
    <t>병원수
Number of establishments</t>
    <phoneticPr fontId="7" type="noConversion"/>
  </si>
  <si>
    <t>병상수
Inpatient care beds</t>
    <phoneticPr fontId="7" type="noConversion"/>
  </si>
  <si>
    <t>지  도</t>
    <phoneticPr fontId="7" type="noConversion"/>
  </si>
  <si>
    <t>압  해</t>
    <phoneticPr fontId="7" type="noConversion"/>
  </si>
  <si>
    <t>증  도</t>
    <phoneticPr fontId="7" type="noConversion"/>
  </si>
  <si>
    <t>임  자</t>
    <phoneticPr fontId="7" type="noConversion"/>
  </si>
  <si>
    <t>자  은</t>
    <phoneticPr fontId="7" type="noConversion"/>
  </si>
  <si>
    <t>비  금</t>
    <phoneticPr fontId="7" type="noConversion"/>
  </si>
  <si>
    <t>도  초</t>
    <phoneticPr fontId="7" type="noConversion"/>
  </si>
  <si>
    <t>흑  산</t>
    <phoneticPr fontId="7" type="noConversion"/>
  </si>
  <si>
    <t>신  의</t>
    <phoneticPr fontId="7" type="noConversion"/>
  </si>
  <si>
    <t>안  좌</t>
    <phoneticPr fontId="7" type="noConversion"/>
  </si>
  <si>
    <t>암  태</t>
    <phoneticPr fontId="7" type="noConversion"/>
  </si>
  <si>
    <t>자료 : 보건소「 보건복지통계연보」</t>
    <phoneticPr fontId="7" type="noConversion"/>
  </si>
  <si>
    <t>Source : Public Health Center</t>
    <phoneticPr fontId="10" type="noConversion"/>
  </si>
  <si>
    <t>주 1) 보건의료원 이하 제외  ‘Health clinics’ through ‘Primary health care post'  
    2) 군인병원 제외  Excluding military hospitals
    3) 정신병원, 결핵병원, 나병원 포함  Including mental, tuberculosis, and leprosy hospitals</t>
    <phoneticPr fontId="7" type="noConversion"/>
  </si>
  <si>
    <t xml:space="preserve">   </t>
    <phoneticPr fontId="7" type="noConversion"/>
  </si>
  <si>
    <t>2. 의료기관종사 의료인력  Medical and Paramedical Personnel in Medical Institutions</t>
    <phoneticPr fontId="7" type="noConversion"/>
  </si>
  <si>
    <t>(단위 : 명)</t>
    <phoneticPr fontId="10" type="noConversion"/>
  </si>
  <si>
    <t>Unit : person</t>
    <phoneticPr fontId="7" type="noConversion"/>
  </si>
  <si>
    <t>합  계   Total</t>
    <phoneticPr fontId="7" type="noConversion"/>
  </si>
  <si>
    <t>의  사   Physicians</t>
    <phoneticPr fontId="7" type="noConversion"/>
  </si>
  <si>
    <t>치과의사
Dentists</t>
    <phoneticPr fontId="7" type="noConversion"/>
  </si>
  <si>
    <t>한의사
Oriental medical doctors</t>
    <phoneticPr fontId="7" type="noConversion"/>
  </si>
  <si>
    <r>
      <t>약사</t>
    </r>
    <r>
      <rPr>
        <vertAlign val="superscript"/>
        <sz val="10"/>
        <rFont val="굴림"/>
        <family val="3"/>
        <charset val="129"/>
      </rPr>
      <t xml:space="preserve">1)
</t>
    </r>
    <r>
      <rPr>
        <sz val="10"/>
        <rFont val="굴림"/>
        <family val="3"/>
        <charset val="129"/>
      </rPr>
      <t>Pharmacists</t>
    </r>
    <phoneticPr fontId="7" type="noConversion"/>
  </si>
  <si>
    <t>조산사
Midwives</t>
    <phoneticPr fontId="7" type="noConversion"/>
  </si>
  <si>
    <t>간호사
Nurses</t>
    <phoneticPr fontId="7" type="noConversion"/>
  </si>
  <si>
    <t xml:space="preserve">간호조무사
Nursing aides </t>
    <phoneticPr fontId="7" type="noConversion"/>
  </si>
  <si>
    <t>의료기사
Medical technicians</t>
    <phoneticPr fontId="7" type="noConversion"/>
  </si>
  <si>
    <t>의무기록사
Medical record officers</t>
    <phoneticPr fontId="7" type="noConversion"/>
  </si>
  <si>
    <t>상근의사
Full-time</t>
    <phoneticPr fontId="7" type="noConversion"/>
  </si>
  <si>
    <t>비상근의사
Part-time</t>
    <phoneticPr fontId="7" type="noConversion"/>
  </si>
  <si>
    <t>지  도</t>
    <phoneticPr fontId="7" type="noConversion"/>
  </si>
  <si>
    <t>압  해</t>
    <phoneticPr fontId="7" type="noConversion"/>
  </si>
  <si>
    <t>임  자</t>
    <phoneticPr fontId="7" type="noConversion"/>
  </si>
  <si>
    <t>자  은</t>
    <phoneticPr fontId="7" type="noConversion"/>
  </si>
  <si>
    <t>비  금</t>
    <phoneticPr fontId="7" type="noConversion"/>
  </si>
  <si>
    <t>도  초</t>
    <phoneticPr fontId="7" type="noConversion"/>
  </si>
  <si>
    <t>흑  산</t>
    <phoneticPr fontId="7" type="noConversion"/>
  </si>
  <si>
    <t>신  의</t>
    <phoneticPr fontId="7" type="noConversion"/>
  </si>
  <si>
    <t>장  산</t>
    <phoneticPr fontId="7" type="noConversion"/>
  </si>
  <si>
    <t>팔  금</t>
    <phoneticPr fontId="7" type="noConversion"/>
  </si>
  <si>
    <t>암  태</t>
    <phoneticPr fontId="7" type="noConversion"/>
  </si>
  <si>
    <t>자료 : 보건소「 보건복지통계연보 」</t>
    <phoneticPr fontId="7" type="noConversion"/>
  </si>
  <si>
    <t>Source : Public Health Center</t>
    <phoneticPr fontId="10" type="noConversion"/>
  </si>
  <si>
    <t xml:space="preserve">  주 : 의료법 제 3조에 의한 의료기관(보건소 제외)  ‘Medical Institutions’ as stipulated in Article 3 of the Medical Service Act (excluding health centers)
       1) 개인약국 약사 제외  Excluding pharmacists of private-run pharmacies</t>
    <phoneticPr fontId="7" type="noConversion"/>
  </si>
  <si>
    <t>3. 보건소 인력  Personnel in Health Centers</t>
    <phoneticPr fontId="7" type="noConversion"/>
  </si>
  <si>
    <t>Unit : person</t>
    <phoneticPr fontId="7" type="noConversion"/>
  </si>
  <si>
    <t xml:space="preserve">        구분
                    연도별</t>
    <phoneticPr fontId="7" type="noConversion"/>
  </si>
  <si>
    <t>합계
Total</t>
    <phoneticPr fontId="7" type="noConversion"/>
  </si>
  <si>
    <t>면허 · 자격종별   By License, Qualification</t>
    <phoneticPr fontId="7" type="noConversion"/>
  </si>
  <si>
    <t>면허 · 자격종별외   Others</t>
    <phoneticPr fontId="7" type="noConversion"/>
  </si>
  <si>
    <t>소계
Total</t>
    <phoneticPr fontId="7" type="noConversion"/>
  </si>
  <si>
    <t>의사
Physicians</t>
    <phoneticPr fontId="7" type="noConversion"/>
  </si>
  <si>
    <t>치과의사
Dental officers</t>
    <phoneticPr fontId="7" type="noConversion"/>
  </si>
  <si>
    <t>한의사
Oriental medical officers</t>
    <phoneticPr fontId="7" type="noConversion"/>
  </si>
  <si>
    <t>약사
Pharmacists</t>
    <phoneticPr fontId="7" type="noConversion"/>
  </si>
  <si>
    <t>조산사
Mid wives</t>
    <phoneticPr fontId="7" type="noConversion"/>
  </si>
  <si>
    <t>간호사
Nurses</t>
    <phoneticPr fontId="7" type="noConversion"/>
  </si>
  <si>
    <t>임상병리사
Clinical pathologists</t>
    <phoneticPr fontId="7" type="noConversion"/>
  </si>
  <si>
    <t>방사선사
Radiological technicians</t>
    <phoneticPr fontId="7" type="noConversion"/>
  </si>
  <si>
    <t>물리치료사
Physical therapists</t>
    <phoneticPr fontId="7" type="noConversion"/>
  </si>
  <si>
    <t>치과위생사
Dental hygienists</t>
    <phoneticPr fontId="7" type="noConversion"/>
  </si>
  <si>
    <t>영양사
Dietitians</t>
    <phoneticPr fontId="7" type="noConversion"/>
  </si>
  <si>
    <t>간호조무사
Nursing aids</t>
    <phoneticPr fontId="7" type="noConversion"/>
  </si>
  <si>
    <t xml:space="preserve">의무기록사
Medical records technicians </t>
    <phoneticPr fontId="7" type="noConversion"/>
  </si>
  <si>
    <t>위생사
위생시험사
Medical corpsmen</t>
    <phoneticPr fontId="7" type="noConversion"/>
  </si>
  <si>
    <t>정신보건전문요원
Mental and health specialists</t>
    <phoneticPr fontId="7" type="noConversion"/>
  </si>
  <si>
    <t>정보처리기사
Date processing technicians</t>
    <phoneticPr fontId="7" type="noConversion"/>
  </si>
  <si>
    <t>응급구조사
Emergency rescue specialists</t>
    <phoneticPr fontId="7" type="noConversion"/>
  </si>
  <si>
    <t>보건직
Pubic Health workers</t>
    <phoneticPr fontId="7" type="noConversion"/>
  </si>
  <si>
    <t>행정직
Public Administrators</t>
    <phoneticPr fontId="7" type="noConversion"/>
  </si>
  <si>
    <t>기타
Others</t>
    <phoneticPr fontId="7" type="noConversion"/>
  </si>
  <si>
    <t>자료 : 보건소 &lt;보건복지통계연보&gt;</t>
  </si>
  <si>
    <t>Source : Public Health Center</t>
    <phoneticPr fontId="10" type="noConversion"/>
  </si>
  <si>
    <t>주 : 정원기준  Based on employment quotas</t>
    <phoneticPr fontId="10" type="noConversion"/>
  </si>
  <si>
    <t>4. 보건지소 및 보건진료소 인력  Personnel in Sub-Health Centers and Primary Health Care Posts</t>
    <phoneticPr fontId="6" type="noConversion"/>
  </si>
  <si>
    <t>(단위 : 명)</t>
    <phoneticPr fontId="10" type="noConversion"/>
  </si>
  <si>
    <t>Unit : person</t>
    <phoneticPr fontId="6" type="noConversion"/>
  </si>
  <si>
    <t xml:space="preserve">        구분
연도별
읍면별</t>
    <phoneticPr fontId="6" type="noConversion"/>
  </si>
  <si>
    <t>합  계  Total</t>
    <phoneticPr fontId="6" type="noConversion"/>
  </si>
  <si>
    <t>보  건  지  소    Health Sub-Center</t>
    <phoneticPr fontId="6" type="noConversion"/>
  </si>
  <si>
    <t>보건진료소
Primary health care centers</t>
    <phoneticPr fontId="6" type="noConversion"/>
  </si>
  <si>
    <t>면 허 ·자 격 종 별   By License, Qualification</t>
    <phoneticPr fontId="6" type="noConversion"/>
  </si>
  <si>
    <t>면허 ·자격종별외   Others</t>
    <phoneticPr fontId="6" type="noConversion"/>
  </si>
  <si>
    <t>소계
Total</t>
    <phoneticPr fontId="6" type="noConversion"/>
  </si>
  <si>
    <t>의사
Physicians</t>
    <phoneticPr fontId="6" type="noConversion"/>
  </si>
  <si>
    <t>치과의사
Dental officers</t>
    <phoneticPr fontId="6" type="noConversion"/>
  </si>
  <si>
    <t>한의사
Oriental medical officers</t>
    <phoneticPr fontId="6" type="noConversion"/>
  </si>
  <si>
    <t>간호사
Nurses</t>
    <phoneticPr fontId="6" type="noConversion"/>
  </si>
  <si>
    <t>치과위생사
Dental hygienics</t>
    <phoneticPr fontId="6" type="noConversion"/>
  </si>
  <si>
    <t>약사
Pharmacists</t>
    <phoneticPr fontId="6" type="noConversion"/>
  </si>
  <si>
    <t>간호조무사
Nursing aids</t>
    <phoneticPr fontId="6" type="noConversion"/>
  </si>
  <si>
    <t>임상병리사
Clinical pathologists</t>
    <phoneticPr fontId="6" type="noConversion"/>
  </si>
  <si>
    <t>방사선사
Radiological technicians</t>
    <phoneticPr fontId="6" type="noConversion"/>
  </si>
  <si>
    <t>물리치료
Physical therapists</t>
    <phoneticPr fontId="6" type="noConversion"/>
  </si>
  <si>
    <t>소계
Total</t>
    <phoneticPr fontId="6" type="noConversion"/>
  </si>
  <si>
    <t>보건직
Pubic Health workers</t>
    <phoneticPr fontId="6" type="noConversion"/>
  </si>
  <si>
    <t>행정직
Public Administrators</t>
    <phoneticPr fontId="6" type="noConversion"/>
  </si>
  <si>
    <t>기타
Others</t>
    <phoneticPr fontId="6" type="noConversion"/>
  </si>
  <si>
    <t>보건진료원
Primary health care center's practitioners</t>
    <phoneticPr fontId="6" type="noConversion"/>
  </si>
  <si>
    <t>지  도</t>
    <phoneticPr fontId="7" type="noConversion"/>
  </si>
  <si>
    <t>증  도</t>
    <phoneticPr fontId="7" type="noConversion"/>
  </si>
  <si>
    <t>임  자</t>
    <phoneticPr fontId="7" type="noConversion"/>
  </si>
  <si>
    <t>자  은</t>
    <phoneticPr fontId="7" type="noConversion"/>
  </si>
  <si>
    <t>비  금</t>
    <phoneticPr fontId="7" type="noConversion"/>
  </si>
  <si>
    <t>흑  산</t>
    <phoneticPr fontId="7" type="noConversion"/>
  </si>
  <si>
    <t>가거도</t>
    <phoneticPr fontId="20" type="noConversion"/>
  </si>
  <si>
    <t>홍  도</t>
    <phoneticPr fontId="20" type="noConversion"/>
  </si>
  <si>
    <t>하  의</t>
    <phoneticPr fontId="7" type="noConversion"/>
  </si>
  <si>
    <t>신  의</t>
    <phoneticPr fontId="7" type="noConversion"/>
  </si>
  <si>
    <t>장  산</t>
    <phoneticPr fontId="7" type="noConversion"/>
  </si>
  <si>
    <t>안  좌</t>
    <phoneticPr fontId="7" type="noConversion"/>
  </si>
  <si>
    <t>팔  금</t>
    <phoneticPr fontId="7" type="noConversion"/>
  </si>
  <si>
    <t>암  태</t>
    <phoneticPr fontId="7" type="noConversion"/>
  </si>
  <si>
    <t>자료 : 보건소</t>
    <phoneticPr fontId="6" type="noConversion"/>
  </si>
  <si>
    <t>Source : Public Health Center</t>
    <phoneticPr fontId="10" type="noConversion"/>
  </si>
  <si>
    <t>주 : 정원기준  Based on employment quotas</t>
    <phoneticPr fontId="10" type="noConversion"/>
  </si>
  <si>
    <t>5. 의약품 등 제조업소 및 판매업소  Manufacturers and Dealers of Drugs, Medical Devices, Cosmetics, Etc.</t>
    <phoneticPr fontId="6" type="noConversion"/>
  </si>
  <si>
    <t>(단위 : 개소)</t>
    <phoneticPr fontId="10" type="noConversion"/>
  </si>
  <si>
    <t>제조업소   Number of manufacturers</t>
    <phoneticPr fontId="6" type="noConversion"/>
  </si>
  <si>
    <t>판매업소   Number of dealers</t>
    <phoneticPr fontId="6" type="noConversion"/>
  </si>
  <si>
    <t>계
Total</t>
    <phoneticPr fontId="7" type="noConversion"/>
  </si>
  <si>
    <t>의약품
Drugs</t>
    <phoneticPr fontId="7" type="noConversion"/>
  </si>
  <si>
    <t xml:space="preserve">의약외품
Quasi-drugs </t>
    <phoneticPr fontId="7" type="noConversion"/>
  </si>
  <si>
    <t>의료기기
Medical devices</t>
    <phoneticPr fontId="7" type="noConversion"/>
  </si>
  <si>
    <t>화장품
Cosmetics</t>
    <phoneticPr fontId="7" type="noConversion"/>
  </si>
  <si>
    <t>계
Total</t>
    <phoneticPr fontId="7" type="noConversion"/>
  </si>
  <si>
    <t>약국
Pharmacies</t>
    <phoneticPr fontId="7" type="noConversion"/>
  </si>
  <si>
    <t>한약국
Dispensary of Oriental medicine</t>
    <phoneticPr fontId="7" type="noConversion"/>
  </si>
  <si>
    <t>약업사
Druggists</t>
    <phoneticPr fontId="7" type="noConversion"/>
  </si>
  <si>
    <t>한약도매상
Oriental medicine wholesalers</t>
    <phoneticPr fontId="7" type="noConversion"/>
  </si>
  <si>
    <t>한약업사
Oriental medicine dealers</t>
    <phoneticPr fontId="7" type="noConversion"/>
  </si>
  <si>
    <t xml:space="preserve">매약상
Dealers of restricted drugs </t>
    <phoneticPr fontId="7" type="noConversion"/>
  </si>
  <si>
    <t>의료기기판매업
Medical device sales</t>
    <phoneticPr fontId="7" type="noConversion"/>
  </si>
  <si>
    <t>의료기기임대업
Medical device leasing</t>
    <phoneticPr fontId="20" type="noConversion"/>
  </si>
  <si>
    <t>의료기기수리업
Medical device repairers</t>
    <phoneticPr fontId="7" type="noConversion"/>
  </si>
  <si>
    <t>지  도</t>
    <phoneticPr fontId="7" type="noConversion"/>
  </si>
  <si>
    <t>임  자</t>
    <phoneticPr fontId="7" type="noConversion"/>
  </si>
  <si>
    <t>도  초</t>
    <phoneticPr fontId="7" type="noConversion"/>
  </si>
  <si>
    <r>
      <t xml:space="preserve">6. 식품위생 관계업소 </t>
    </r>
    <r>
      <rPr>
        <b/>
        <sz val="12"/>
        <rFont val="굴림"/>
        <family val="3"/>
        <charset val="129"/>
      </rPr>
      <t xml:space="preserve"> Food Establishments</t>
    </r>
    <phoneticPr fontId="7" type="noConversion"/>
  </si>
  <si>
    <t>(단위 : 개소)</t>
    <phoneticPr fontId="10" type="noConversion"/>
  </si>
  <si>
    <t xml:space="preserve"> </t>
    <phoneticPr fontId="7" type="noConversion"/>
  </si>
  <si>
    <t>Unit : establishment</t>
    <phoneticPr fontId="7" type="noConversion"/>
  </si>
  <si>
    <t>합계
Total</t>
    <phoneticPr fontId="7" type="noConversion"/>
  </si>
  <si>
    <t>식품접객업   Food service</t>
    <phoneticPr fontId="7" type="noConversion"/>
  </si>
  <si>
    <t>집단급식소
Mass catering service</t>
    <phoneticPr fontId="7" type="noConversion"/>
  </si>
  <si>
    <t xml:space="preserve">식품제조업 및 가공업   Food manufacturing &amp; Processing </t>
    <phoneticPr fontId="7" type="noConversion"/>
  </si>
  <si>
    <t>식품 운반·판매·기타업   Food Sales, Transportation, others</t>
    <phoneticPr fontId="7" type="noConversion"/>
  </si>
  <si>
    <t>휴게음식점  Restaurants(rest area)</t>
    <phoneticPr fontId="7" type="noConversion"/>
  </si>
  <si>
    <t>일반음식점
General restaurants</t>
    <phoneticPr fontId="7" type="noConversion"/>
  </si>
  <si>
    <t>단란주점
Public karaoke bars</t>
    <phoneticPr fontId="7" type="noConversion"/>
  </si>
  <si>
    <t>유흥주점
Amusement restaurants</t>
    <phoneticPr fontId="7" type="noConversion"/>
  </si>
  <si>
    <t>위탁급식영업
Contracted catering service</t>
    <phoneticPr fontId="7" type="noConversion"/>
  </si>
  <si>
    <t xml:space="preserve">식품 제조 · 가공업
Food manufacturing and processing   </t>
    <phoneticPr fontId="7" type="noConversion"/>
  </si>
  <si>
    <t>식품첨가물 제조업
Food additives manufacturing</t>
    <phoneticPr fontId="7" type="noConversion"/>
  </si>
  <si>
    <t>즉석 판매 제조가공업
Improvised food manufacturing and processing</t>
    <phoneticPr fontId="7" type="noConversion"/>
  </si>
  <si>
    <t>소계
Total</t>
    <phoneticPr fontId="7" type="noConversion"/>
  </si>
  <si>
    <t>식품소분·판매업
Food subdivision·sales</t>
    <phoneticPr fontId="7" type="noConversion"/>
  </si>
  <si>
    <t>식품운반업
Food transportation</t>
    <phoneticPr fontId="7" type="noConversion"/>
  </si>
  <si>
    <t>용기 포장류
제조업
Container·package manufacturing</t>
    <phoneticPr fontId="7" type="noConversion"/>
  </si>
  <si>
    <t>소계
Total</t>
    <phoneticPr fontId="7" type="noConversion"/>
  </si>
  <si>
    <t>다방
Cafes</t>
    <phoneticPr fontId="7" type="noConversion"/>
  </si>
  <si>
    <t>제과점
Bakeries</t>
    <phoneticPr fontId="7" type="noConversion"/>
  </si>
  <si>
    <t>기타
Others</t>
    <phoneticPr fontId="7" type="noConversion"/>
  </si>
  <si>
    <t>지  도</t>
    <phoneticPr fontId="7" type="noConversion"/>
  </si>
  <si>
    <t>압  해</t>
    <phoneticPr fontId="7" type="noConversion"/>
  </si>
  <si>
    <t>증  도</t>
    <phoneticPr fontId="7" type="noConversion"/>
  </si>
  <si>
    <t>임  자</t>
    <phoneticPr fontId="7" type="noConversion"/>
  </si>
  <si>
    <t>자  은</t>
    <phoneticPr fontId="7" type="noConversion"/>
  </si>
  <si>
    <t>비  금</t>
    <phoneticPr fontId="7" type="noConversion"/>
  </si>
  <si>
    <t>하  의</t>
    <phoneticPr fontId="7" type="noConversion"/>
  </si>
  <si>
    <t>장  산</t>
    <phoneticPr fontId="7" type="noConversion"/>
  </si>
  <si>
    <t>안  좌</t>
    <phoneticPr fontId="7" type="noConversion"/>
  </si>
  <si>
    <t>팔  금</t>
    <phoneticPr fontId="7" type="noConversion"/>
  </si>
  <si>
    <t>암  태</t>
    <phoneticPr fontId="7" type="noConversion"/>
  </si>
  <si>
    <t>자료 : 관광진흥과</t>
    <phoneticPr fontId="10" type="noConversion"/>
  </si>
  <si>
    <t>source : Department of Taste Arts and Culture</t>
    <phoneticPr fontId="10" type="noConversion"/>
  </si>
  <si>
    <t>7. 공중위생 관계업소  Public Sanitary Facilities</t>
    <phoneticPr fontId="6" type="noConversion"/>
  </si>
  <si>
    <t>(단위 : 개소)</t>
    <phoneticPr fontId="10" type="noConversion"/>
  </si>
  <si>
    <t>Unit : establishment</t>
    <phoneticPr fontId="6" type="noConversion"/>
  </si>
  <si>
    <t xml:space="preserve">     구분
연도별
읍면별</t>
    <phoneticPr fontId="6" type="noConversion"/>
  </si>
  <si>
    <t>총계
Total</t>
    <phoneticPr fontId="6" type="noConversion"/>
  </si>
  <si>
    <t>공중위생영업소   Number of Public Sanitary Facilities by Business Type</t>
    <phoneticPr fontId="7" type="noConversion"/>
  </si>
  <si>
    <t>위생처리, 세척제, 위생용품제조업소수</t>
    <phoneticPr fontId="7" type="noConversion"/>
  </si>
  <si>
    <t>소계
subtotal</t>
    <phoneticPr fontId="7" type="noConversion"/>
  </si>
  <si>
    <r>
      <t>숙박업</t>
    </r>
    <r>
      <rPr>
        <vertAlign val="superscript"/>
        <sz val="10"/>
        <rFont val="굴림"/>
        <family val="3"/>
        <charset val="129"/>
      </rPr>
      <t xml:space="preserve">1)
</t>
    </r>
    <r>
      <rPr>
        <sz val="10"/>
        <rFont val="굴림"/>
        <family val="3"/>
        <charset val="129"/>
      </rPr>
      <t>Hotel business</t>
    </r>
    <phoneticPr fontId="6" type="noConversion"/>
  </si>
  <si>
    <t>목욕장업
Bathhouse</t>
    <phoneticPr fontId="6" type="noConversion"/>
  </si>
  <si>
    <t>이용업
Barber</t>
    <phoneticPr fontId="6" type="noConversion"/>
  </si>
  <si>
    <t>미용업  Beauty shop</t>
    <phoneticPr fontId="6" type="noConversion"/>
  </si>
  <si>
    <t>세탁업
Laundry</t>
    <phoneticPr fontId="6" type="noConversion"/>
  </si>
  <si>
    <t>위생관리용역업
Sanitary service business</t>
    <phoneticPr fontId="6" type="noConversion"/>
  </si>
  <si>
    <t>소계
subtotal</t>
    <phoneticPr fontId="7" type="noConversion"/>
  </si>
  <si>
    <t>위생처리업
Sanitary cleansing</t>
    <phoneticPr fontId="6" type="noConversion"/>
  </si>
  <si>
    <t>세척제제조업
Soap, detergents etc.</t>
    <phoneticPr fontId="6" type="noConversion"/>
  </si>
  <si>
    <t>기타위생용품 제조업
Others</t>
    <phoneticPr fontId="6" type="noConversion"/>
  </si>
  <si>
    <t>소계
subtotal</t>
    <phoneticPr fontId="20" type="noConversion"/>
  </si>
  <si>
    <t>화장·분장</t>
    <phoneticPr fontId="20" type="noConversion"/>
  </si>
  <si>
    <t>일반</t>
    <phoneticPr fontId="7" type="noConversion"/>
  </si>
  <si>
    <t>피부</t>
    <phoneticPr fontId="7" type="noConversion"/>
  </si>
  <si>
    <t>종합</t>
    <phoneticPr fontId="7" type="noConversion"/>
  </si>
  <si>
    <t>손톱·발톱</t>
    <phoneticPr fontId="20" type="noConversion"/>
  </si>
  <si>
    <t>지  도</t>
    <phoneticPr fontId="7" type="noConversion"/>
  </si>
  <si>
    <t>압  해</t>
    <phoneticPr fontId="7" type="noConversion"/>
  </si>
  <si>
    <t>증  도</t>
    <phoneticPr fontId="7" type="noConversion"/>
  </si>
  <si>
    <t>임  자</t>
    <phoneticPr fontId="7" type="noConversion"/>
  </si>
  <si>
    <t>자  은</t>
    <phoneticPr fontId="7" type="noConversion"/>
  </si>
  <si>
    <t>비  금</t>
    <phoneticPr fontId="7" type="noConversion"/>
  </si>
  <si>
    <t>도  초</t>
    <phoneticPr fontId="7" type="noConversion"/>
  </si>
  <si>
    <t>하  의</t>
    <phoneticPr fontId="7" type="noConversion"/>
  </si>
  <si>
    <t>신  의</t>
    <phoneticPr fontId="7" type="noConversion"/>
  </si>
  <si>
    <t>장  산</t>
    <phoneticPr fontId="7" type="noConversion"/>
  </si>
  <si>
    <t>안  좌</t>
    <phoneticPr fontId="7" type="noConversion"/>
  </si>
  <si>
    <t>암  태</t>
    <phoneticPr fontId="7" type="noConversion"/>
  </si>
  <si>
    <t>자료 : 관광진흥과</t>
    <phoneticPr fontId="10" type="noConversion"/>
  </si>
  <si>
    <t>source : Department of Taste Arts and Culture</t>
    <phoneticPr fontId="10" type="noConversion"/>
  </si>
  <si>
    <t>주1) '관광호텔'을 포함한 수치임</t>
    <phoneticPr fontId="6" type="noConversion"/>
  </si>
  <si>
    <t>8. 예방접종  National Vaccination Coverage</t>
    <phoneticPr fontId="10" type="noConversion"/>
  </si>
  <si>
    <t>Unit : person</t>
    <phoneticPr fontId="10" type="noConversion"/>
  </si>
  <si>
    <t xml:space="preserve">        구분
연도별
읍면별</t>
    <phoneticPr fontId="20" type="noConversion"/>
  </si>
  <si>
    <t>디프테리아, 백일해, 파상풍(DT&amp;P)
Diphtheria, Pertussis, Tetanus</t>
    <phoneticPr fontId="10" type="noConversion"/>
  </si>
  <si>
    <t xml:space="preserve">파상풍디프테리아(TD)
Tetanus, Diphtheria </t>
    <phoneticPr fontId="10" type="noConversion"/>
  </si>
  <si>
    <t>폴리오(IPV)
Poliomyelitis</t>
    <phoneticPr fontId="10" type="noConversion"/>
  </si>
  <si>
    <t>홍역, 유행성
이하선염, 풍진(MMR)
Measles, Mumps, Rubella</t>
    <phoneticPr fontId="10" type="noConversion"/>
  </si>
  <si>
    <t xml:space="preserve">일본뇌염(JE)
Japanese encephalitis </t>
    <phoneticPr fontId="10" type="noConversion"/>
  </si>
  <si>
    <t>장티푸스
Typhoid fever</t>
    <phoneticPr fontId="10" type="noConversion"/>
  </si>
  <si>
    <t>B형간염(HepB)
Hepatitis B</t>
    <phoneticPr fontId="10" type="noConversion"/>
  </si>
  <si>
    <t>결핵
B.C.G  Tuberculosis</t>
    <phoneticPr fontId="10" type="noConversion"/>
  </si>
  <si>
    <t>인플루엔자
Influenza</t>
    <phoneticPr fontId="10" type="noConversion"/>
  </si>
  <si>
    <t>유행성출혈열
Hemorrhagic fever</t>
    <phoneticPr fontId="10" type="noConversion"/>
  </si>
  <si>
    <r>
      <t>기  타</t>
    </r>
    <r>
      <rPr>
        <vertAlign val="superscript"/>
        <sz val="10"/>
        <rFont val="굴림"/>
        <family val="3"/>
        <charset val="129"/>
      </rPr>
      <t>1)</t>
    </r>
    <r>
      <rPr>
        <sz val="10"/>
        <rFont val="굴림"/>
        <family val="3"/>
        <charset val="129"/>
      </rPr>
      <t xml:space="preserve">
Others</t>
    </r>
    <phoneticPr fontId="10" type="noConversion"/>
  </si>
  <si>
    <t>보건소</t>
    <phoneticPr fontId="20" type="noConversion"/>
  </si>
  <si>
    <t>지  도</t>
  </si>
  <si>
    <t>압  해</t>
  </si>
  <si>
    <t>증  도</t>
  </si>
  <si>
    <t>임  자</t>
  </si>
  <si>
    <t>자  은</t>
  </si>
  <si>
    <t>비  금</t>
  </si>
  <si>
    <t>도  초</t>
  </si>
  <si>
    <t>흑  산</t>
  </si>
  <si>
    <t>하  의</t>
  </si>
  <si>
    <t>신  의</t>
  </si>
  <si>
    <t>장  산</t>
  </si>
  <si>
    <t>안  좌</t>
  </si>
  <si>
    <t>팔  금</t>
  </si>
  <si>
    <t>암  태</t>
  </si>
  <si>
    <t>자료 : 보건소</t>
    <phoneticPr fontId="20" type="noConversion"/>
  </si>
  <si>
    <t>Source : Public Health Center</t>
    <phoneticPr fontId="10" type="noConversion"/>
  </si>
  <si>
    <t>주 : B.C.G는 보건소에서 실시되는 것에 한정됨.</t>
  </si>
  <si>
    <t xml:space="preserve">     1) 기타에는 필수예방접종 백신 중 나열되지 않은 A형간염(HepA), Td, Tdap, 사람유두종바이러스 등 포함</t>
    <phoneticPr fontId="10" type="noConversion"/>
  </si>
  <si>
    <t>9. 주요 법정감염병 발생 및 사망  Incidence and Mortality for Major National Infectious Diseases</t>
    <phoneticPr fontId="6" type="noConversion"/>
  </si>
  <si>
    <t>(단위 : 건, 명)</t>
    <phoneticPr fontId="10" type="noConversion"/>
  </si>
  <si>
    <t>Unit : case, person</t>
    <phoneticPr fontId="10" type="noConversion"/>
  </si>
  <si>
    <t xml:space="preserve">  
     구분
연도별
읍면별</t>
    <phoneticPr fontId="6" type="noConversion"/>
  </si>
  <si>
    <t>제1급 감염병</t>
    <phoneticPr fontId="3" type="noConversion"/>
  </si>
  <si>
    <t>제2급 감염병</t>
    <phoneticPr fontId="3" type="noConversion"/>
  </si>
  <si>
    <t>제3급 감염병</t>
    <phoneticPr fontId="3" type="noConversion"/>
  </si>
  <si>
    <t>제4급 감염병</t>
    <phoneticPr fontId="7" type="noConversion"/>
  </si>
  <si>
    <t>합계</t>
    <phoneticPr fontId="7" type="noConversion"/>
  </si>
  <si>
    <t>에볼라바이러스병
Ebola virus</t>
    <phoneticPr fontId="7" type="noConversion"/>
  </si>
  <si>
    <t>마버그열
Marburg fever</t>
    <phoneticPr fontId="7" type="noConversion"/>
  </si>
  <si>
    <t>라싸열
Lassa fever</t>
    <phoneticPr fontId="7" type="noConversion"/>
  </si>
  <si>
    <t>크리미안콩고출혈열
Crimean-congo hemorrhagic fever</t>
    <phoneticPr fontId="7" type="noConversion"/>
  </si>
  <si>
    <t>남아메리카출혈열
South American hemorrhagic fever</t>
    <phoneticPr fontId="7" type="noConversion"/>
  </si>
  <si>
    <t>리프트밸리열
Rift valley fever</t>
    <phoneticPr fontId="7" type="noConversion"/>
  </si>
  <si>
    <t>두창
Smallpox</t>
    <phoneticPr fontId="7" type="noConversion"/>
  </si>
  <si>
    <t>페스트
Plague</t>
    <phoneticPr fontId="10" type="noConversion"/>
  </si>
  <si>
    <t>탄저
Anthrax</t>
    <phoneticPr fontId="7" type="noConversion"/>
  </si>
  <si>
    <t>보툴리눔독소증
Botulism</t>
    <phoneticPr fontId="7" type="noConversion"/>
  </si>
  <si>
    <t>야토병
Tularemia</t>
    <phoneticPr fontId="7" type="noConversion"/>
  </si>
  <si>
    <t>신종감염병증후군
Emerging infectious disease syndrome</t>
    <phoneticPr fontId="7" type="noConversion"/>
  </si>
  <si>
    <t>중증급성호흡기증후군
(SARS)</t>
    <phoneticPr fontId="7" type="noConversion"/>
  </si>
  <si>
    <t>중동호흡기증후군
(MERS)</t>
    <phoneticPr fontId="7" type="noConversion"/>
  </si>
  <si>
    <t>동물인플루엔자인체감염증
Animal influenza infection in humans</t>
    <phoneticPr fontId="7" type="noConversion"/>
  </si>
  <si>
    <t>신종인플루엔자
Novel influenza</t>
    <phoneticPr fontId="7" type="noConversion"/>
  </si>
  <si>
    <t>디프테리아
Diphtheria</t>
    <phoneticPr fontId="7" type="noConversion"/>
  </si>
  <si>
    <t>결핵
Tuberculosis</t>
    <phoneticPr fontId="7" type="noConversion"/>
  </si>
  <si>
    <t>수두
Varicella</t>
    <phoneticPr fontId="7" type="noConversion"/>
  </si>
  <si>
    <t>홍역
Measles</t>
    <phoneticPr fontId="7" type="noConversion"/>
  </si>
  <si>
    <t>콜레라
Cholera</t>
    <phoneticPr fontId="7" type="noConversion"/>
  </si>
  <si>
    <t>장티푸스
Typhoid fever</t>
    <phoneticPr fontId="7" type="noConversion"/>
  </si>
  <si>
    <t>파라티푸스
Paratyphoid fever</t>
    <phoneticPr fontId="7" type="noConversion"/>
  </si>
  <si>
    <t>세균성이질
Shigellosis</t>
    <phoneticPr fontId="7" type="noConversion"/>
  </si>
  <si>
    <t>장출혈성대장균감염증
Enterohemorrhagic E. coli</t>
    <phoneticPr fontId="7" type="noConversion"/>
  </si>
  <si>
    <t>A형간염
Viral hepatitis A</t>
    <phoneticPr fontId="7" type="noConversion"/>
  </si>
  <si>
    <t>백일해
Pertussis</t>
    <phoneticPr fontId="7" type="noConversion"/>
  </si>
  <si>
    <t>유행성이하선염
Mumps</t>
    <phoneticPr fontId="7" type="noConversion"/>
  </si>
  <si>
    <t>풍진(선천성)
Congenital Rubella</t>
    <phoneticPr fontId="7" type="noConversion"/>
  </si>
  <si>
    <t>풍진(후천성)
Acquired Rubella</t>
    <phoneticPr fontId="7" type="noConversion"/>
  </si>
  <si>
    <t>폴리오
Polio-myelitis</t>
    <phoneticPr fontId="7" type="noConversion"/>
  </si>
  <si>
    <t>수막구균 감염증
Meningococcal meningitis</t>
    <phoneticPr fontId="7" type="noConversion"/>
  </si>
  <si>
    <t>b형헤모필루스 인플루엔자
Haemophilus influenza type B</t>
    <phoneticPr fontId="7" type="noConversion"/>
  </si>
  <si>
    <t>폐렴구균 감염증
Streptococcus pneumoniae</t>
    <phoneticPr fontId="7" type="noConversion"/>
  </si>
  <si>
    <t>한센병
Hansen's disease</t>
    <phoneticPr fontId="7" type="noConversion"/>
  </si>
  <si>
    <t>성홍열
Scarlet fever</t>
    <phoneticPr fontId="7" type="noConversion"/>
  </si>
  <si>
    <t>반코마이신내성황색포도알균감염증
VRSA infection</t>
    <phoneticPr fontId="7" type="noConversion"/>
  </si>
  <si>
    <t>카바페넴내성장내세균속균종감염증
CRE infection</t>
    <phoneticPr fontId="7" type="noConversion"/>
  </si>
  <si>
    <t>E형간염
Viral hepatitis E</t>
    <phoneticPr fontId="7" type="noConversion"/>
  </si>
  <si>
    <t>합계</t>
    <phoneticPr fontId="7" type="noConversion"/>
  </si>
  <si>
    <t>파상풍
Tetanus</t>
    <phoneticPr fontId="7" type="noConversion"/>
  </si>
  <si>
    <t>B형간염
Viral hepatitis B</t>
    <phoneticPr fontId="7" type="noConversion"/>
  </si>
  <si>
    <t>일본뇌염
Japanese encephalitis</t>
    <phoneticPr fontId="7" type="noConversion"/>
  </si>
  <si>
    <t>C형간염
Viral hepatitis C</t>
    <phoneticPr fontId="7" type="noConversion"/>
  </si>
  <si>
    <t>말라리아
Malaria</t>
    <phoneticPr fontId="7" type="noConversion"/>
  </si>
  <si>
    <t>레지오넬라증
Legionellosis</t>
    <phoneticPr fontId="7" type="noConversion"/>
  </si>
  <si>
    <t>비브리오패혈증
Vibrio vulnificus sepsis</t>
    <phoneticPr fontId="7" type="noConversion"/>
  </si>
  <si>
    <t>발진티푸스
Epidemic typhus</t>
    <phoneticPr fontId="7" type="noConversion"/>
  </si>
  <si>
    <t>발진열
Murine typhus</t>
    <phoneticPr fontId="7" type="noConversion"/>
  </si>
  <si>
    <t>쯔쯔가무시증
Scrub typhus</t>
    <phoneticPr fontId="7" type="noConversion"/>
  </si>
  <si>
    <t>렙토스피라증
Leptospirosis</t>
    <phoneticPr fontId="7" type="noConversion"/>
  </si>
  <si>
    <t>브루셀라증
Brucellosis</t>
    <phoneticPr fontId="7" type="noConversion"/>
  </si>
  <si>
    <t>공수병
Rabies</t>
    <phoneticPr fontId="7" type="noConversion"/>
  </si>
  <si>
    <t>신증후군출혈열
HFRS</t>
    <phoneticPr fontId="7" type="noConversion"/>
  </si>
  <si>
    <t>후천성면역결핍증
AIDS</t>
    <phoneticPr fontId="7" type="noConversion"/>
  </si>
  <si>
    <t>크로이츠펠트-야콥병 및 변종크로이츠펠트-야콥병CJD &amp; vCJD</t>
    <phoneticPr fontId="7" type="noConversion"/>
  </si>
  <si>
    <t>황열
Yellow fever</t>
    <phoneticPr fontId="7" type="noConversion"/>
  </si>
  <si>
    <t>뎅기열
Dengue fever</t>
    <phoneticPr fontId="7" type="noConversion"/>
  </si>
  <si>
    <t>큐열
Q fever</t>
    <phoneticPr fontId="7" type="noConversion"/>
  </si>
  <si>
    <t>웨스트나일열
West nile fever</t>
    <phoneticPr fontId="7" type="noConversion"/>
  </si>
  <si>
    <t>라임병
Lyme Borreliosis</t>
    <phoneticPr fontId="7" type="noConversion"/>
  </si>
  <si>
    <t>진드기매개뇌염
Tick-borne Encephalitis</t>
    <phoneticPr fontId="7" type="noConversion"/>
  </si>
  <si>
    <t>유비저
Melioidosis</t>
    <phoneticPr fontId="7" type="noConversion"/>
  </si>
  <si>
    <t>치쿤구니야열
Chikungunya fever</t>
    <phoneticPr fontId="7" type="noConversion"/>
  </si>
  <si>
    <t>중증열성혈소판감소증후군
SFTS</t>
    <phoneticPr fontId="7" type="noConversion"/>
  </si>
  <si>
    <t>지카바이러스감염증
Zika virus infection</t>
    <phoneticPr fontId="7" type="noConversion"/>
  </si>
  <si>
    <t>발생 Cases</t>
    <phoneticPr fontId="7" type="noConversion"/>
  </si>
  <si>
    <t>사망 Deaths</t>
    <phoneticPr fontId="7" type="noConversion"/>
  </si>
  <si>
    <t>발생 Cases</t>
    <phoneticPr fontId="7" type="noConversion"/>
  </si>
  <si>
    <t>사망 Deaths</t>
    <phoneticPr fontId="7" type="noConversion"/>
  </si>
  <si>
    <t>발생 Cases</t>
    <phoneticPr fontId="7" type="noConversion"/>
  </si>
  <si>
    <t>계 Total</t>
    <phoneticPr fontId="7" type="noConversion"/>
  </si>
  <si>
    <t>남 Male</t>
    <phoneticPr fontId="7" type="noConversion"/>
  </si>
  <si>
    <t>여 Female</t>
    <phoneticPr fontId="7" type="noConversion"/>
  </si>
  <si>
    <t>계 Total</t>
    <phoneticPr fontId="7" type="noConversion"/>
  </si>
  <si>
    <t>남 Male</t>
    <phoneticPr fontId="7" type="noConversion"/>
  </si>
  <si>
    <t>사망 Deaths</t>
    <phoneticPr fontId="10" type="noConversion"/>
  </si>
  <si>
    <t>사망 Deaths</t>
    <phoneticPr fontId="10" type="noConversion"/>
  </si>
  <si>
    <t>사망 Deaths</t>
    <phoneticPr fontId="10" type="noConversion"/>
  </si>
  <si>
    <t>여 Female</t>
    <phoneticPr fontId="7" type="noConversion"/>
  </si>
  <si>
    <t>남 Male</t>
    <phoneticPr fontId="7" type="noConversion"/>
  </si>
  <si>
    <t>남 Male</t>
    <phoneticPr fontId="7" type="noConversion"/>
  </si>
  <si>
    <t>여 Female</t>
    <phoneticPr fontId="7" type="noConversion"/>
  </si>
  <si>
    <t>사망 Deaths</t>
    <phoneticPr fontId="10" type="noConversion"/>
  </si>
  <si>
    <t>지도</t>
    <phoneticPr fontId="7" type="noConversion"/>
  </si>
  <si>
    <t>압해</t>
    <phoneticPr fontId="7" type="noConversion"/>
  </si>
  <si>
    <t>증도</t>
    <phoneticPr fontId="7" type="noConversion"/>
  </si>
  <si>
    <t>임자</t>
    <phoneticPr fontId="7" type="noConversion"/>
  </si>
  <si>
    <t>자은</t>
    <phoneticPr fontId="7" type="noConversion"/>
  </si>
  <si>
    <t>비금</t>
    <phoneticPr fontId="7" type="noConversion"/>
  </si>
  <si>
    <t>도초</t>
    <phoneticPr fontId="7" type="noConversion"/>
  </si>
  <si>
    <t>흑산</t>
    <phoneticPr fontId="7" type="noConversion"/>
  </si>
  <si>
    <t>하의</t>
    <phoneticPr fontId="7" type="noConversion"/>
  </si>
  <si>
    <t>신의</t>
    <phoneticPr fontId="7" type="noConversion"/>
  </si>
  <si>
    <t>장산</t>
    <phoneticPr fontId="7" type="noConversion"/>
  </si>
  <si>
    <t>안좌</t>
    <phoneticPr fontId="7" type="noConversion"/>
  </si>
  <si>
    <t>팔금</t>
    <phoneticPr fontId="7" type="noConversion"/>
  </si>
  <si>
    <t>암태</t>
    <phoneticPr fontId="7" type="noConversion"/>
  </si>
  <si>
    <t>자료 : 보건소「 급성전염병통계연보 」</t>
    <phoneticPr fontId="6" type="noConversion"/>
  </si>
  <si>
    <t>10. 결핵환자 현황  Tuberculosis Patients</t>
    <phoneticPr fontId="6" type="noConversion"/>
  </si>
  <si>
    <t>Unit : person</t>
    <phoneticPr fontId="10" type="noConversion"/>
  </si>
  <si>
    <t xml:space="preserve">     구분
연도별
읍면별</t>
    <phoneticPr fontId="6" type="noConversion"/>
  </si>
  <si>
    <t>당해연도 등록(신고)된 결핵 환자수
Reported cases of tuberculosis in the current year</t>
    <phoneticPr fontId="6" type="noConversion"/>
  </si>
  <si>
    <t>당해연도 결핵예방 접종실적
Administration of BCG in the current year</t>
    <phoneticPr fontId="6" type="noConversion"/>
  </si>
  <si>
    <t>당해연도 보건소 결핵검진 실적
Current year’s administration of TB tests in health centers</t>
    <phoneticPr fontId="10" type="noConversion"/>
  </si>
  <si>
    <t>합계
Total</t>
    <phoneticPr fontId="6" type="noConversion"/>
  </si>
  <si>
    <t>신환자
New cases</t>
    <phoneticPr fontId="6" type="noConversion"/>
  </si>
  <si>
    <t>재발자
Relapse</t>
    <phoneticPr fontId="6" type="noConversion"/>
  </si>
  <si>
    <t>실패후 재치료자
(1) Re-treatment after failed treatment</t>
    <phoneticPr fontId="6" type="noConversion"/>
  </si>
  <si>
    <t>중단후재등록
 (2) Re-registration after recess</t>
    <phoneticPr fontId="6" type="noConversion"/>
  </si>
  <si>
    <t>이전치료결과
불명확
Unclear results from previous treatment</t>
    <phoneticPr fontId="6" type="noConversion"/>
  </si>
  <si>
    <t>과거치료여부
불명확
Unclear whether previously treated or not</t>
    <phoneticPr fontId="6" type="noConversion"/>
  </si>
  <si>
    <t>기타
Others</t>
    <phoneticPr fontId="6" type="noConversion"/>
  </si>
  <si>
    <t>합계
Total</t>
    <phoneticPr fontId="6" type="noConversion"/>
  </si>
  <si>
    <t>보건소  Health center</t>
    <phoneticPr fontId="6" type="noConversion"/>
  </si>
  <si>
    <t xml:space="preserve">병 · 의원  Hospitals and clinics </t>
    <phoneticPr fontId="6" type="noConversion"/>
  </si>
  <si>
    <t>X-선검사
X-ray test</t>
    <phoneticPr fontId="6" type="noConversion"/>
  </si>
  <si>
    <t xml:space="preserve">발견환자수  No. of patients discovered </t>
    <phoneticPr fontId="6" type="noConversion"/>
  </si>
  <si>
    <t>요관찰
Surveilance</t>
    <phoneticPr fontId="6" type="noConversion"/>
  </si>
  <si>
    <t>미취학아동
Children not in school</t>
    <phoneticPr fontId="6" type="noConversion"/>
  </si>
  <si>
    <t>취학아동
Children in school</t>
    <phoneticPr fontId="6" type="noConversion"/>
  </si>
  <si>
    <t>미취학아동
Children not in school</t>
    <phoneticPr fontId="6" type="noConversion"/>
  </si>
  <si>
    <t>취학아동
Children in school</t>
    <phoneticPr fontId="6" type="noConversion"/>
  </si>
  <si>
    <t>도말양성
Smear positive</t>
    <phoneticPr fontId="6" type="noConversion"/>
  </si>
  <si>
    <t>도말음성
Smear negative</t>
    <phoneticPr fontId="6" type="noConversion"/>
  </si>
  <si>
    <t>지 도</t>
    <phoneticPr fontId="6" type="noConversion"/>
  </si>
  <si>
    <t>압 해</t>
    <phoneticPr fontId="6" type="noConversion"/>
  </si>
  <si>
    <t>증 도</t>
    <phoneticPr fontId="6" type="noConversion"/>
  </si>
  <si>
    <t>임 자</t>
    <phoneticPr fontId="6" type="noConversion"/>
  </si>
  <si>
    <t>자 은</t>
    <phoneticPr fontId="6" type="noConversion"/>
  </si>
  <si>
    <t>비 금</t>
    <phoneticPr fontId="6" type="noConversion"/>
  </si>
  <si>
    <t>도 초</t>
    <phoneticPr fontId="6" type="noConversion"/>
  </si>
  <si>
    <t>흑 산</t>
    <phoneticPr fontId="6" type="noConversion"/>
  </si>
  <si>
    <t>하 의</t>
    <phoneticPr fontId="6" type="noConversion"/>
  </si>
  <si>
    <t>신 의</t>
    <phoneticPr fontId="6" type="noConversion"/>
  </si>
  <si>
    <t>장 산</t>
    <phoneticPr fontId="6" type="noConversion"/>
  </si>
  <si>
    <t>안 좌</t>
    <phoneticPr fontId="6" type="noConversion"/>
  </si>
  <si>
    <t xml:space="preserve">팔 금 </t>
    <phoneticPr fontId="6" type="noConversion"/>
  </si>
  <si>
    <t>암 태</t>
    <phoneticPr fontId="6" type="noConversion"/>
  </si>
  <si>
    <t>자료 : 보건소「 보건복지통계연보 」</t>
    <phoneticPr fontId="6" type="noConversion"/>
  </si>
  <si>
    <t>Source : Public Health Center</t>
    <phoneticPr fontId="10" type="noConversion"/>
  </si>
  <si>
    <t xml:space="preserve">11. 보건소 구강보건사업실적  Oral Health Activities at Health Centers </t>
    <phoneticPr fontId="6" type="noConversion"/>
  </si>
  <si>
    <t>(단위 : 건수, 명)</t>
    <phoneticPr fontId="10" type="noConversion"/>
  </si>
  <si>
    <t xml:space="preserve">          구분
연도별
읍면별</t>
    <phoneticPr fontId="7" type="noConversion"/>
  </si>
  <si>
    <t>구강보건교육
Oral health education</t>
    <phoneticPr fontId="7" type="noConversion"/>
  </si>
  <si>
    <t>스케일링 또는 치면세정술
Scailing or oral prophylaxis</t>
    <phoneticPr fontId="7" type="noConversion"/>
  </si>
  <si>
    <t>불소용액양치사업
Fluoride mouth rinsing</t>
    <phoneticPr fontId="7" type="noConversion"/>
  </si>
  <si>
    <t>불소 도포
Fluoride topical application</t>
    <phoneticPr fontId="7" type="noConversion"/>
  </si>
  <si>
    <t>인원
Person</t>
    <phoneticPr fontId="7" type="noConversion"/>
  </si>
  <si>
    <t>인원
Person</t>
    <phoneticPr fontId="7" type="noConversion"/>
  </si>
  <si>
    <t>보건소</t>
    <phoneticPr fontId="7" type="noConversion"/>
  </si>
  <si>
    <t>압  해</t>
    <phoneticPr fontId="7" type="noConversion"/>
  </si>
  <si>
    <t>자료 : 보건소</t>
    <phoneticPr fontId="7" type="noConversion"/>
  </si>
  <si>
    <t>Source : Public Health Center</t>
    <phoneticPr fontId="10" type="noConversion"/>
  </si>
  <si>
    <t>주 : 노인의치 보철 국가사업은 '16년부터 사업 종료되었음   Note : ‘Denture for older’ service has discontinued since 2016.</t>
    <phoneticPr fontId="7" type="noConversion"/>
  </si>
  <si>
    <t>12. 모자보건사업 실적  Activities of Maternal and Child Health Care at Health Center</t>
    <phoneticPr fontId="6" type="noConversion"/>
  </si>
  <si>
    <t>모자보건관리   Maternal and child health care program</t>
    <phoneticPr fontId="6" type="noConversion"/>
  </si>
  <si>
    <t>임산부등록관리
Registered mother</t>
    <phoneticPr fontId="6" type="noConversion"/>
  </si>
  <si>
    <t>영유아등록관리
Registered infant</t>
    <phoneticPr fontId="6" type="noConversion"/>
  </si>
  <si>
    <t>1/4 분기</t>
    <phoneticPr fontId="6" type="noConversion"/>
  </si>
  <si>
    <t>2/4 분기</t>
    <phoneticPr fontId="6" type="noConversion"/>
  </si>
  <si>
    <t>3/4 분기</t>
    <phoneticPr fontId="6" type="noConversion"/>
  </si>
  <si>
    <t>4/4 분기</t>
    <phoneticPr fontId="6" type="noConversion"/>
  </si>
  <si>
    <t>Source : Public Health Center</t>
    <phoneticPr fontId="10" type="noConversion"/>
  </si>
  <si>
    <t>13. 건강보험 적용 인구  Covered Person(or Beneficiaries) of Health Insurance</t>
    <phoneticPr fontId="6" type="noConversion"/>
  </si>
  <si>
    <t>(단위 : 개소, 명)</t>
    <phoneticPr fontId="10" type="noConversion"/>
  </si>
  <si>
    <t>Unit : number, person</t>
    <phoneticPr fontId="6" type="noConversion"/>
  </si>
  <si>
    <t xml:space="preserve">     구분
연도별</t>
    <phoneticPr fontId="6" type="noConversion"/>
  </si>
  <si>
    <t>합  계
Total</t>
    <phoneticPr fontId="6" type="noConversion"/>
  </si>
  <si>
    <t>근 로 자   Worker</t>
    <phoneticPr fontId="6" type="noConversion"/>
  </si>
  <si>
    <t xml:space="preserve"> 공무원, 사립학교 교직원
Government employees and private school teachers</t>
    <phoneticPr fontId="6" type="noConversion"/>
  </si>
  <si>
    <t>지  역
Self-employed</t>
    <phoneticPr fontId="6" type="noConversion"/>
  </si>
  <si>
    <t>적용인구  Covered  persons</t>
    <phoneticPr fontId="6" type="noConversion"/>
  </si>
  <si>
    <t xml:space="preserve">사업장수
Number of Workplace  </t>
    <phoneticPr fontId="6" type="noConversion"/>
  </si>
  <si>
    <t>적용인구  Covered  persons</t>
    <phoneticPr fontId="6" type="noConversion"/>
  </si>
  <si>
    <t>가입자
Insured</t>
    <phoneticPr fontId="6" type="noConversion"/>
  </si>
  <si>
    <t>세대주
Householer</t>
    <phoneticPr fontId="6" type="noConversion"/>
  </si>
  <si>
    <t>계
Total</t>
    <phoneticPr fontId="6" type="noConversion"/>
  </si>
  <si>
    <t>피부양자
Dependents</t>
    <phoneticPr fontId="6" type="noConversion"/>
  </si>
  <si>
    <t>가입자
Insured</t>
    <phoneticPr fontId="6" type="noConversion"/>
  </si>
  <si>
    <t>계
Total</t>
    <phoneticPr fontId="6" type="noConversion"/>
  </si>
  <si>
    <t>피부양자
Dependents</t>
    <phoneticPr fontId="6" type="noConversion"/>
  </si>
  <si>
    <t xml:space="preserve">Source : Planning Publicity Division </t>
    <phoneticPr fontId="10" type="noConversion"/>
  </si>
  <si>
    <t>주 : 주민등록 주소지 기준이며, 공무원에는 군인 포함, 지역의 가입자는 적용대상자를 말하며 세대주 포함.</t>
    <phoneticPr fontId="29" type="noConversion"/>
  </si>
  <si>
    <r>
      <t xml:space="preserve">14. 국민연금 가입자 </t>
    </r>
    <r>
      <rPr>
        <b/>
        <sz val="12"/>
        <color rgb="FFFF0000"/>
        <rFont val="굴림"/>
        <family val="3"/>
        <charset val="129"/>
      </rPr>
      <t xml:space="preserve"> </t>
    </r>
    <r>
      <rPr>
        <b/>
        <sz val="12"/>
        <rFont val="굴림"/>
        <family val="3"/>
        <charset val="129"/>
      </rPr>
      <t>National Pension Insurants by Insurance Type</t>
    </r>
    <phoneticPr fontId="6" type="noConversion"/>
  </si>
  <si>
    <t>(단위 : 개소, 명)</t>
    <phoneticPr fontId="10" type="noConversion"/>
  </si>
  <si>
    <t xml:space="preserve">      구분
연도별</t>
    <phoneticPr fontId="6" type="noConversion"/>
  </si>
  <si>
    <t>총가입자수
Total Insurants</t>
    <phoneticPr fontId="6" type="noConversion"/>
  </si>
  <si>
    <t>사업장 가입자
Insurants in workplaces</t>
    <phoneticPr fontId="6" type="noConversion"/>
  </si>
  <si>
    <t>지역가입자
Insured persons in rural areas</t>
    <phoneticPr fontId="6" type="noConversion"/>
  </si>
  <si>
    <t>임의가입자
Voluntarily insured persons</t>
    <phoneticPr fontId="6" type="noConversion"/>
  </si>
  <si>
    <t>임의계속 가입자
Voluntarily &amp; continuously insured persons</t>
    <phoneticPr fontId="6" type="noConversion"/>
  </si>
  <si>
    <t>사업장
Workplaces</t>
    <phoneticPr fontId="6" type="noConversion"/>
  </si>
  <si>
    <t>가입자
Insurants</t>
    <phoneticPr fontId="6" type="noConversion"/>
  </si>
  <si>
    <t>자료 : 국민연금공단목포지사</t>
    <phoneticPr fontId="6" type="noConversion"/>
  </si>
  <si>
    <t>Source : Mokpo Branch, National Pension Service</t>
    <phoneticPr fontId="10" type="noConversion"/>
  </si>
  <si>
    <r>
      <t xml:space="preserve">15. 국민연금 급여 지급현황 </t>
    </r>
    <r>
      <rPr>
        <b/>
        <sz val="12"/>
        <color rgb="FFFF0000"/>
        <rFont val="굴림"/>
        <family val="3"/>
        <charset val="129"/>
      </rPr>
      <t xml:space="preserve"> </t>
    </r>
    <r>
      <rPr>
        <b/>
        <sz val="12"/>
        <rFont val="굴림"/>
        <family val="3"/>
        <charset val="129"/>
      </rPr>
      <t>Cases and Benefits in National Pension by Benefit Type</t>
    </r>
    <phoneticPr fontId="6" type="noConversion"/>
  </si>
  <si>
    <t>(단위 : 명, 천원)</t>
    <phoneticPr fontId="10" type="noConversion"/>
  </si>
  <si>
    <t>Unit : person, thousand won</t>
    <phoneticPr fontId="7" type="noConversion"/>
  </si>
  <si>
    <t xml:space="preserve">         구분
연도별</t>
    <phoneticPr fontId="7" type="noConversion"/>
  </si>
  <si>
    <t>계
Total</t>
    <phoneticPr fontId="7" type="noConversion"/>
  </si>
  <si>
    <t>연  금   Pension</t>
    <phoneticPr fontId="7" type="noConversion"/>
  </si>
  <si>
    <t>일 시 금   Lump-sum benefits</t>
    <phoneticPr fontId="7" type="noConversion"/>
  </si>
  <si>
    <t>노령연금  Old-age Pension</t>
    <phoneticPr fontId="7" type="noConversion"/>
  </si>
  <si>
    <t>장애연금  Disability pension</t>
    <phoneticPr fontId="7" type="noConversion"/>
  </si>
  <si>
    <t>유족연금  Survivor pension</t>
    <phoneticPr fontId="7" type="noConversion"/>
  </si>
  <si>
    <t>장애 
 Disability lump-sum compensation</t>
    <phoneticPr fontId="7" type="noConversion"/>
  </si>
  <si>
    <t>반환  Lump-sum refund</t>
    <phoneticPr fontId="7" type="noConversion"/>
  </si>
  <si>
    <t xml:space="preserve">사망  Lump-sum death payment </t>
    <phoneticPr fontId="7" type="noConversion"/>
  </si>
  <si>
    <t>수급자수
No. of beneficiaries</t>
    <phoneticPr fontId="7" type="noConversion"/>
  </si>
  <si>
    <t>금액
Amount</t>
    <phoneticPr fontId="7" type="noConversion"/>
  </si>
  <si>
    <t>수급자수
No. of beneficiaries</t>
    <phoneticPr fontId="7" type="noConversion"/>
  </si>
  <si>
    <t>금액
Amount</t>
    <phoneticPr fontId="7" type="noConversion"/>
  </si>
  <si>
    <t>자료 : 국민연금공단목포지사</t>
    <phoneticPr fontId="7" type="noConversion"/>
  </si>
  <si>
    <t>Source : Mokpo Branch, National Pension Corporation</t>
    <phoneticPr fontId="10" type="noConversion"/>
  </si>
  <si>
    <t>주) 노령연금(완전, 분할) 통계서식 변경</t>
    <phoneticPr fontId="7" type="noConversion"/>
  </si>
  <si>
    <t>참고: 노령연금중</t>
    <phoneticPr fontId="10" type="noConversion"/>
  </si>
  <si>
    <t>수급자수</t>
    <phoneticPr fontId="10" type="noConversion"/>
  </si>
  <si>
    <t>금액</t>
    <phoneticPr fontId="10" type="noConversion"/>
  </si>
  <si>
    <t xml:space="preserve">완전노령연금 </t>
    <phoneticPr fontId="10" type="noConversion"/>
  </si>
  <si>
    <t>분할연금</t>
    <phoneticPr fontId="10" type="noConversion"/>
  </si>
  <si>
    <t>27. 건강보험급여  Benefits in Health Insurance</t>
    <phoneticPr fontId="10" type="noConversion"/>
  </si>
  <si>
    <t>(단위 : 건, 천원)</t>
    <phoneticPr fontId="10" type="noConversion"/>
  </si>
  <si>
    <t>Unit : case, 1,000won</t>
  </si>
  <si>
    <t xml:space="preserve">         구분
연도별</t>
    <phoneticPr fontId="3" type="noConversion"/>
  </si>
  <si>
    <t>합  계
Total</t>
    <phoneticPr fontId="10" type="noConversion"/>
  </si>
  <si>
    <t>직 장(근로자)
Medical insurance for employees</t>
    <phoneticPr fontId="10" type="noConversion"/>
  </si>
  <si>
    <t>공무원·교직원
Government employees and private school teachers</t>
    <phoneticPr fontId="10" type="noConversion"/>
  </si>
  <si>
    <t>지 역
Self-employed</t>
    <phoneticPr fontId="10" type="noConversion"/>
  </si>
  <si>
    <t>건수
Cases</t>
    <phoneticPr fontId="10" type="noConversion"/>
  </si>
  <si>
    <t>금액
Amount</t>
    <phoneticPr fontId="10" type="noConversion"/>
  </si>
  <si>
    <t>건수
Cases</t>
    <phoneticPr fontId="10" type="noConversion"/>
  </si>
  <si>
    <t>금액
Amount</t>
    <phoneticPr fontId="10" type="noConversion"/>
  </si>
  <si>
    <t>입원</t>
    <phoneticPr fontId="3" type="noConversion"/>
  </si>
  <si>
    <t>외래</t>
    <phoneticPr fontId="3" type="noConversion"/>
  </si>
  <si>
    <t>약국</t>
    <phoneticPr fontId="3" type="noConversion"/>
  </si>
  <si>
    <t xml:space="preserve"> 자료 : 국민건강보험공단 신안지사</t>
    <phoneticPr fontId="3" type="noConversion"/>
  </si>
  <si>
    <t xml:space="preserve">Source : Planning Publicity Division </t>
    <phoneticPr fontId="10" type="noConversion"/>
  </si>
  <si>
    <t>주: 1) 지급기준               2) 급여종류 : 입원, 외래, 약국</t>
    <phoneticPr fontId="3" type="noConversion"/>
  </si>
  <si>
    <t xml:space="preserve">      </t>
    <phoneticPr fontId="3" type="noConversion"/>
  </si>
  <si>
    <r>
      <t xml:space="preserve">28. 건강보험대상자 진료 실적  </t>
    </r>
    <r>
      <rPr>
        <b/>
        <sz val="12"/>
        <rFont val="굴림"/>
        <family val="3"/>
        <charset val="129"/>
      </rPr>
      <t>Medical Treatment Activities Under the National Health Insurance</t>
    </r>
    <phoneticPr fontId="10" type="noConversion"/>
  </si>
  <si>
    <t>(단위 : 건, 일, 천원)</t>
    <phoneticPr fontId="10" type="noConversion"/>
  </si>
  <si>
    <t>Unit : case, day, thousand won</t>
    <phoneticPr fontId="10" type="noConversion"/>
  </si>
  <si>
    <t xml:space="preserve">         구분
연도별</t>
    <phoneticPr fontId="3" type="noConversion"/>
  </si>
  <si>
    <t>지급건수
Benefits granted</t>
    <phoneticPr fontId="10" type="noConversion"/>
  </si>
  <si>
    <t>일  수   Days</t>
    <phoneticPr fontId="10" type="noConversion"/>
  </si>
  <si>
    <t>진 료 비   Medical expenses</t>
    <phoneticPr fontId="10" type="noConversion"/>
  </si>
  <si>
    <t>내  원
Visit days</t>
    <phoneticPr fontId="10" type="noConversion"/>
  </si>
  <si>
    <t>진  료
Medical treatment</t>
    <phoneticPr fontId="10" type="noConversion"/>
  </si>
  <si>
    <t>공단 부담
Covered by NHIS</t>
    <phoneticPr fontId="10" type="noConversion"/>
  </si>
  <si>
    <t>본인 부담
Covered by the patient</t>
    <phoneticPr fontId="10" type="noConversion"/>
  </si>
  <si>
    <t>자료 : 국민건강보험공단 신안지사</t>
    <phoneticPr fontId="3" type="noConversion"/>
  </si>
  <si>
    <t>주 : 1) 지급 기준               2) 약국의 처방조제 내원일수는 합계의 내원일수에서 제외함.</t>
    <phoneticPr fontId="10" type="noConversion"/>
  </si>
  <si>
    <t xml:space="preserve">       </t>
    <phoneticPr fontId="10" type="noConversion"/>
  </si>
  <si>
    <t>16. 노인여가복지시설  Leisure Facilities for the Elderly</t>
    <phoneticPr fontId="6" type="noConversion"/>
  </si>
  <si>
    <t xml:space="preserve">합  계
Total </t>
    <phoneticPr fontId="6" type="noConversion"/>
  </si>
  <si>
    <t>노인복지관
Senior welfare center</t>
    <phoneticPr fontId="6" type="noConversion"/>
  </si>
  <si>
    <t>경로당
Community senior center</t>
    <phoneticPr fontId="6" type="noConversion"/>
  </si>
  <si>
    <t>노인교실
Senior school</t>
    <phoneticPr fontId="6" type="noConversion"/>
  </si>
  <si>
    <t>시설수
Facilities</t>
    <phoneticPr fontId="6" type="noConversion"/>
  </si>
  <si>
    <t>시설수
Facilities</t>
    <phoneticPr fontId="6" type="noConversion"/>
  </si>
  <si>
    <t>종사자수
Workers</t>
    <phoneticPr fontId="6" type="noConversion"/>
  </si>
  <si>
    <t>시설수
Facilities</t>
    <phoneticPr fontId="6" type="noConversion"/>
  </si>
  <si>
    <t>압  해</t>
    <phoneticPr fontId="6" type="noConversion"/>
  </si>
  <si>
    <t>자료 : 주민복지과</t>
    <phoneticPr fontId="6" type="noConversion"/>
  </si>
  <si>
    <t>Source : Department of Community Welfare</t>
    <phoneticPr fontId="10" type="noConversion"/>
  </si>
  <si>
    <t>17. 노인주거·의료복지시설  Residential &amp; Medical Welfare Facilities for the Elderly</t>
    <phoneticPr fontId="6" type="noConversion"/>
  </si>
  <si>
    <t>(단위 : 개소, 명)</t>
    <phoneticPr fontId="10" type="noConversion"/>
  </si>
  <si>
    <t>Unit : number, person</t>
    <phoneticPr fontId="7" type="noConversion"/>
  </si>
  <si>
    <t>무료시설   Free Custodial Institution</t>
    <phoneticPr fontId="7" type="noConversion"/>
  </si>
  <si>
    <t>실비시설   Cheap sanatorium Institution</t>
    <phoneticPr fontId="7" type="noConversion"/>
  </si>
  <si>
    <t>유료시설   Charged Nursing Institution</t>
    <phoneticPr fontId="7" type="noConversion"/>
  </si>
  <si>
    <t>소계  Subtotal</t>
    <phoneticPr fontId="7" type="noConversion"/>
  </si>
  <si>
    <t>양로  Institution for the aged</t>
    <phoneticPr fontId="7" type="noConversion"/>
  </si>
  <si>
    <t>요양  Care facilities for the elderly</t>
    <phoneticPr fontId="7" type="noConversion"/>
  </si>
  <si>
    <t>전문요양  Professional Nursing</t>
    <phoneticPr fontId="7" type="noConversion"/>
  </si>
  <si>
    <t>양로  Provision for old age</t>
    <phoneticPr fontId="7" type="noConversion"/>
  </si>
  <si>
    <t>소계  Subtotal</t>
    <phoneticPr fontId="7" type="noConversion"/>
  </si>
  <si>
    <t>양로  Institution for the aged</t>
    <phoneticPr fontId="7" type="noConversion"/>
  </si>
  <si>
    <t>요양  Care facilities for the elderly</t>
    <phoneticPr fontId="7" type="noConversion"/>
  </si>
  <si>
    <t>전문요양  Professional Nursing</t>
    <phoneticPr fontId="7" type="noConversion"/>
  </si>
  <si>
    <t>복지주택  Welfare house for the aged</t>
    <phoneticPr fontId="7" type="noConversion"/>
  </si>
  <si>
    <t>시설수
Facilities</t>
    <phoneticPr fontId="7" type="noConversion"/>
  </si>
  <si>
    <t>입소인원
Admissions</t>
    <phoneticPr fontId="7" type="noConversion"/>
  </si>
  <si>
    <t>종사자수
Workers</t>
    <phoneticPr fontId="7" type="noConversion"/>
  </si>
  <si>
    <t>입소인원
Admissions</t>
    <phoneticPr fontId="7" type="noConversion"/>
  </si>
  <si>
    <t>종사자수
Workers</t>
    <phoneticPr fontId="7" type="noConversion"/>
  </si>
  <si>
    <t>시설수
Facilities</t>
    <phoneticPr fontId="7" type="noConversion"/>
  </si>
  <si>
    <t>종사자수
Workers</t>
    <phoneticPr fontId="7" type="noConversion"/>
  </si>
  <si>
    <t>시설수
Facilities</t>
    <phoneticPr fontId="7" type="noConversion"/>
  </si>
  <si>
    <t>입소인원
Admissions</t>
    <phoneticPr fontId="7" type="noConversion"/>
  </si>
  <si>
    <t>정원
Capacity</t>
    <phoneticPr fontId="7" type="noConversion"/>
  </si>
  <si>
    <t>현원
Users</t>
    <phoneticPr fontId="7" type="noConversion"/>
  </si>
  <si>
    <t>정원
Capacity</t>
    <phoneticPr fontId="7" type="noConversion"/>
  </si>
  <si>
    <t>현원
Users</t>
    <phoneticPr fontId="7" type="noConversion"/>
  </si>
  <si>
    <t>현원
Users</t>
    <phoneticPr fontId="7" type="noConversion"/>
  </si>
  <si>
    <t>Source : Department of Community Welfare</t>
    <phoneticPr fontId="10" type="noConversion"/>
  </si>
  <si>
    <t>18. 재가노인복지시설  Community Care Facilities for the Elderly</t>
    <phoneticPr fontId="6" type="noConversion"/>
  </si>
  <si>
    <t>Unit : number, person</t>
    <phoneticPr fontId="7" type="noConversion"/>
  </si>
  <si>
    <t>합  계   Total</t>
    <phoneticPr fontId="7" type="noConversion"/>
  </si>
  <si>
    <t xml:space="preserve">가정봉사원 파견시설   Visit care service </t>
    <phoneticPr fontId="7" type="noConversion"/>
  </si>
  <si>
    <t>주간보호시설   Day care center</t>
    <phoneticPr fontId="7" type="noConversion"/>
  </si>
  <si>
    <t>실비주간보호시설   Cheep day rare center</t>
    <phoneticPr fontId="7" type="noConversion"/>
  </si>
  <si>
    <t>단기보호시설   Short-term care service</t>
    <phoneticPr fontId="7" type="noConversion"/>
  </si>
  <si>
    <t>이용인원
Admissions</t>
    <phoneticPr fontId="7" type="noConversion"/>
  </si>
  <si>
    <t>시설수
Facilities</t>
    <phoneticPr fontId="7" type="noConversion"/>
  </si>
  <si>
    <t>가정봉사원수
Server</t>
    <phoneticPr fontId="7" type="noConversion"/>
  </si>
  <si>
    <t>정원
Capacity</t>
    <phoneticPr fontId="7" type="noConversion"/>
  </si>
  <si>
    <t>유급
Paid</t>
    <phoneticPr fontId="7" type="noConversion"/>
  </si>
  <si>
    <t>무급
Unpaid</t>
    <phoneticPr fontId="7" type="noConversion"/>
  </si>
  <si>
    <t>현원
Users</t>
    <phoneticPr fontId="7" type="noConversion"/>
  </si>
  <si>
    <t>Source : Department of Community Welfare</t>
    <phoneticPr fontId="10" type="noConversion"/>
  </si>
  <si>
    <t>19. 국민기초생활보장 수급자  Recipients of National Basic Livelihood Security Benefit</t>
    <phoneticPr fontId="6" type="noConversion"/>
  </si>
  <si>
    <t>(단위 : 가구수, 개, 명)</t>
    <phoneticPr fontId="10" type="noConversion"/>
  </si>
  <si>
    <t>Unit : household, number, person</t>
    <phoneticPr fontId="6" type="noConversion"/>
  </si>
  <si>
    <t xml:space="preserve">        구분
연도별
읍면별</t>
    <phoneticPr fontId="20" type="noConversion"/>
  </si>
  <si>
    <t>총수급자
Total recipients</t>
    <phoneticPr fontId="6" type="noConversion"/>
  </si>
  <si>
    <t>일반수급자   General recipients</t>
    <phoneticPr fontId="6" type="noConversion"/>
  </si>
  <si>
    <t>시설수급자
Institutionalized Recipients</t>
    <phoneticPr fontId="6" type="noConversion"/>
  </si>
  <si>
    <t>특례수급자   Special recipients</t>
    <phoneticPr fontId="6" type="noConversion"/>
  </si>
  <si>
    <t>가구
No. of households</t>
    <phoneticPr fontId="10" type="noConversion"/>
  </si>
  <si>
    <t>인원
Persons</t>
    <phoneticPr fontId="6" type="noConversion"/>
  </si>
  <si>
    <t>소계
Sub-total</t>
    <phoneticPr fontId="20" type="noConversion"/>
  </si>
  <si>
    <t>개인단위보장 특례
Of special benefits for individuals</t>
    <phoneticPr fontId="20" type="noConversion"/>
  </si>
  <si>
    <t>타법령에 의한 특례
Of special benefits by legislations</t>
    <phoneticPr fontId="20" type="noConversion"/>
  </si>
  <si>
    <t>가구
No. of households</t>
    <phoneticPr fontId="20" type="noConversion"/>
  </si>
  <si>
    <t>계
Total</t>
    <phoneticPr fontId="20" type="noConversion"/>
  </si>
  <si>
    <t>남
Male</t>
    <phoneticPr fontId="20" type="noConversion"/>
  </si>
  <si>
    <t>여
Female</t>
    <phoneticPr fontId="20" type="noConversion"/>
  </si>
  <si>
    <t>계
Total</t>
    <phoneticPr fontId="20" type="noConversion"/>
  </si>
  <si>
    <t>남
Male</t>
    <phoneticPr fontId="20" type="noConversion"/>
  </si>
  <si>
    <t>시설수
Facilities</t>
    <phoneticPr fontId="10" type="noConversion"/>
  </si>
  <si>
    <t>인원
No. of persons</t>
    <phoneticPr fontId="20" type="noConversion"/>
  </si>
  <si>
    <t>인원
No. of persons</t>
    <phoneticPr fontId="20" type="noConversion"/>
  </si>
  <si>
    <t>압  해</t>
    <phoneticPr fontId="6" type="noConversion"/>
  </si>
  <si>
    <t>자료 : 주민복지과</t>
    <phoneticPr fontId="6" type="noConversion"/>
  </si>
  <si>
    <t>Source : Department of Community Welfare</t>
    <phoneticPr fontId="10" type="noConversion"/>
  </si>
  <si>
    <t xml:space="preserve">20. 기초연금수급자 수  Recipients of Basic Pension </t>
    <phoneticPr fontId="7" type="noConversion"/>
  </si>
  <si>
    <t>(단위 : 명, %)</t>
    <phoneticPr fontId="10" type="noConversion"/>
  </si>
  <si>
    <t>Unit : person, %</t>
    <phoneticPr fontId="10" type="noConversion"/>
  </si>
  <si>
    <t xml:space="preserve">           구분
연도별
읍면별</t>
    <phoneticPr fontId="7" type="noConversion"/>
  </si>
  <si>
    <t>전제 노인 대비 기초연금 수급자 (명)
Total recipients to population 65 years old &amp; over</t>
    <phoneticPr fontId="7" type="noConversion"/>
  </si>
  <si>
    <t>전체 노인
Population 65 years old &amp; over</t>
    <phoneticPr fontId="7" type="noConversion"/>
  </si>
  <si>
    <t>수 급 자 수
Total recipients</t>
    <phoneticPr fontId="7" type="noConversion"/>
  </si>
  <si>
    <t>수 급 률 (%)
Take-up rate</t>
    <phoneticPr fontId="7" type="noConversion"/>
  </si>
  <si>
    <t>남
Male</t>
    <phoneticPr fontId="7" type="noConversion"/>
  </si>
  <si>
    <t>여
Female</t>
    <phoneticPr fontId="7" type="noConversion"/>
  </si>
  <si>
    <t>압  해</t>
    <phoneticPr fontId="6" type="noConversion"/>
  </si>
  <si>
    <t>자료 : 주민복지과</t>
    <phoneticPr fontId="6" type="noConversion"/>
  </si>
  <si>
    <t>Source : Department of Community Welfare</t>
    <phoneticPr fontId="10" type="noConversion"/>
  </si>
  <si>
    <r>
      <t xml:space="preserve">23. 장애인복지 생활시설 </t>
    </r>
    <r>
      <rPr>
        <b/>
        <sz val="12"/>
        <color rgb="FFFF0000"/>
        <rFont val="굴림"/>
        <family val="3"/>
        <charset val="129"/>
      </rPr>
      <t xml:space="preserve"> </t>
    </r>
    <r>
      <rPr>
        <b/>
        <sz val="12"/>
        <rFont val="굴림"/>
        <family val="3"/>
        <charset val="129"/>
      </rPr>
      <t>Institutions for the Disabled and Their Inmates</t>
    </r>
    <phoneticPr fontId="6" type="noConversion"/>
  </si>
  <si>
    <t>Unit : person</t>
    <phoneticPr fontId="6" type="noConversion"/>
  </si>
  <si>
    <t>시설수
Number of facilities</t>
    <phoneticPr fontId="6" type="noConversion"/>
  </si>
  <si>
    <t>입소자   Admissions</t>
    <phoneticPr fontId="6" type="noConversion"/>
  </si>
  <si>
    <t>퇴소자   Discharges</t>
    <phoneticPr fontId="6" type="noConversion"/>
  </si>
  <si>
    <t>연말현재생활인원   No. of inmates of year-end</t>
    <phoneticPr fontId="6" type="noConversion"/>
  </si>
  <si>
    <t>계
Total</t>
    <phoneticPr fontId="20" type="noConversion"/>
  </si>
  <si>
    <t>위탁자
Referrals</t>
    <phoneticPr fontId="6" type="noConversion"/>
  </si>
  <si>
    <t>무연고자
No relatives</t>
    <phoneticPr fontId="6" type="noConversion"/>
  </si>
  <si>
    <t>연고자인도
To relatives</t>
    <phoneticPr fontId="6" type="noConversion"/>
  </si>
  <si>
    <t>취업
Employed</t>
    <phoneticPr fontId="6" type="noConversion"/>
  </si>
  <si>
    <t>전원
Transfer</t>
    <phoneticPr fontId="6" type="noConversion"/>
  </si>
  <si>
    <t>사망
Deaths</t>
    <phoneticPr fontId="6" type="noConversion"/>
  </si>
  <si>
    <t>기타
Others</t>
    <phoneticPr fontId="6" type="noConversion"/>
  </si>
  <si>
    <t>성별  Sex</t>
    <phoneticPr fontId="6" type="noConversion"/>
  </si>
  <si>
    <t>연령별  Age</t>
    <phoneticPr fontId="6" type="noConversion"/>
  </si>
  <si>
    <t>장애종별  Disability</t>
    <phoneticPr fontId="6" type="noConversion"/>
  </si>
  <si>
    <t>계
Total</t>
    <phoneticPr fontId="6" type="noConversion"/>
  </si>
  <si>
    <t>남
Male</t>
    <phoneticPr fontId="6" type="noConversion"/>
  </si>
  <si>
    <t>여
Female</t>
    <phoneticPr fontId="6" type="noConversion"/>
  </si>
  <si>
    <t>18세 미만
Less than 18 years</t>
    <phoneticPr fontId="6" type="noConversion"/>
  </si>
  <si>
    <t xml:space="preserve">18세 이상
18 years and over </t>
    <phoneticPr fontId="6" type="noConversion"/>
  </si>
  <si>
    <t>지체
Physically disabled</t>
    <phoneticPr fontId="6" type="noConversion"/>
  </si>
  <si>
    <t>시각
Visually disabled</t>
    <phoneticPr fontId="6" type="noConversion"/>
  </si>
  <si>
    <t>청각언어
Auditorily and lingually disabled</t>
    <phoneticPr fontId="6" type="noConversion"/>
  </si>
  <si>
    <t xml:space="preserve">정신지체
Mentally retared </t>
    <phoneticPr fontId="6" type="noConversion"/>
  </si>
  <si>
    <t>기타
Others</t>
    <phoneticPr fontId="6" type="noConversion"/>
  </si>
  <si>
    <t>여
Female</t>
    <phoneticPr fontId="6" type="noConversion"/>
  </si>
  <si>
    <t>압  해</t>
    <phoneticPr fontId="20" type="noConversion"/>
  </si>
  <si>
    <t>Source : Department of Community Welfare</t>
    <phoneticPr fontId="10" type="noConversion"/>
  </si>
  <si>
    <t>24. 장애인 등록현황  Registered Disabled Persons</t>
    <phoneticPr fontId="6" type="noConversion"/>
  </si>
  <si>
    <t>(단위 : 명)</t>
    <phoneticPr fontId="10" type="noConversion"/>
  </si>
  <si>
    <t>Unit : person</t>
    <phoneticPr fontId="6" type="noConversion"/>
  </si>
  <si>
    <t xml:space="preserve">성  별   Gender </t>
    <phoneticPr fontId="6" type="noConversion"/>
  </si>
  <si>
    <t>장애유형  By type of disabled</t>
    <phoneticPr fontId="6" type="noConversion"/>
  </si>
  <si>
    <t>장애등급  Degree of Disability</t>
    <phoneticPr fontId="6" type="noConversion"/>
  </si>
  <si>
    <t>지체
Physical Disability</t>
    <phoneticPr fontId="6" type="noConversion"/>
  </si>
  <si>
    <t>뇌병변
Disability of brain Lesion</t>
    <phoneticPr fontId="6" type="noConversion"/>
  </si>
  <si>
    <t>시각
Visual Disability</t>
    <phoneticPr fontId="6" type="noConversion"/>
  </si>
  <si>
    <t>청각
Hearing Disability</t>
    <phoneticPr fontId="6" type="noConversion"/>
  </si>
  <si>
    <t>언어
Speech Disability</t>
    <phoneticPr fontId="6" type="noConversion"/>
  </si>
  <si>
    <t>지적장애
Intellectual Disorder</t>
    <phoneticPr fontId="6" type="noConversion"/>
  </si>
  <si>
    <t>자폐성장애
Autistic Disorder</t>
    <phoneticPr fontId="6" type="noConversion"/>
  </si>
  <si>
    <t>정신
Mental Disorder</t>
    <phoneticPr fontId="6" type="noConversion"/>
  </si>
  <si>
    <t>신장
Kidney Dysfunction</t>
    <phoneticPr fontId="6" type="noConversion"/>
  </si>
  <si>
    <t>심장
Kidney Dysfunction</t>
    <phoneticPr fontId="6" type="noConversion"/>
  </si>
  <si>
    <t>호흡기
Respiratory Dysfunction</t>
    <phoneticPr fontId="6" type="noConversion"/>
  </si>
  <si>
    <t>간
Hepatic Dysfunction</t>
    <phoneticPr fontId="6" type="noConversion"/>
  </si>
  <si>
    <t>안면
Facial Disfigurment</t>
    <phoneticPr fontId="6" type="noConversion"/>
  </si>
  <si>
    <t>장루, 요루
Intestinal Fistular/ Urinary Fistular</t>
    <phoneticPr fontId="6" type="noConversion"/>
  </si>
  <si>
    <t>뇌전증
Epilepsy</t>
    <phoneticPr fontId="6" type="noConversion"/>
  </si>
  <si>
    <t>심한 장애</t>
    <phoneticPr fontId="10" type="noConversion"/>
  </si>
  <si>
    <t>심하지 않은 장애</t>
    <phoneticPr fontId="10" type="noConversion"/>
  </si>
  <si>
    <t>남
Male</t>
    <phoneticPr fontId="6" type="noConversion"/>
  </si>
  <si>
    <t>1급
1st Grade</t>
    <phoneticPr fontId="6" type="noConversion"/>
  </si>
  <si>
    <t>2급
2st Grade</t>
    <phoneticPr fontId="10" type="noConversion"/>
  </si>
  <si>
    <t>3급
3st Grade</t>
    <phoneticPr fontId="10" type="noConversion"/>
  </si>
  <si>
    <t>4급
4st Grade</t>
    <phoneticPr fontId="10" type="noConversion"/>
  </si>
  <si>
    <t>5급
5st Grade</t>
    <phoneticPr fontId="10" type="noConversion"/>
  </si>
  <si>
    <t>6급
6st Grade</t>
    <phoneticPr fontId="10" type="noConversion"/>
  </si>
  <si>
    <t>21. 여성폭력상담  Counseling for Violence Against Women</t>
    <phoneticPr fontId="6" type="noConversion"/>
  </si>
  <si>
    <t>(단위 : 개소, 건)</t>
  </si>
  <si>
    <t>Unit : number, person</t>
    <phoneticPr fontId="6" type="noConversion"/>
  </si>
  <si>
    <t>여성폭력상담   Counseling for violence against women</t>
    <phoneticPr fontId="6" type="noConversion"/>
  </si>
  <si>
    <t>피해자 지원내역
Counseing Follow-ups</t>
    <phoneticPr fontId="6" type="noConversion"/>
  </si>
  <si>
    <t>계
Total</t>
    <phoneticPr fontId="10" type="noConversion"/>
  </si>
  <si>
    <r>
      <t>통합상담</t>
    </r>
    <r>
      <rPr>
        <vertAlign val="superscript"/>
        <sz val="9"/>
        <rFont val="돋움"/>
        <family val="3"/>
        <charset val="129"/>
      </rPr>
      <t xml:space="preserve">1
</t>
    </r>
    <r>
      <rPr>
        <sz val="9"/>
        <rFont val="돋움"/>
        <family val="3"/>
        <charset val="129"/>
      </rPr>
      <t>Combined issues</t>
    </r>
    <phoneticPr fontId="10" type="noConversion"/>
  </si>
  <si>
    <t>가정폭력
Domestic violence</t>
    <phoneticPr fontId="6" type="noConversion"/>
  </si>
  <si>
    <t>성폭력
Sexual violence</t>
    <phoneticPr fontId="6" type="noConversion"/>
  </si>
  <si>
    <t>성매매피해
Forced prostitution</t>
    <phoneticPr fontId="6" type="noConversion"/>
  </si>
  <si>
    <t>상담소
No. of counseling centers</t>
    <phoneticPr fontId="6" type="noConversion"/>
  </si>
  <si>
    <t>상담건수
No. of counseling cases</t>
    <phoneticPr fontId="6" type="noConversion"/>
  </si>
  <si>
    <t>상담소
No. of counseling centers</t>
    <phoneticPr fontId="6" type="noConversion"/>
  </si>
  <si>
    <t>상담건수
No. of counseling cases</t>
    <phoneticPr fontId="6" type="noConversion"/>
  </si>
  <si>
    <t>심리·정서적 지원
Counseling</t>
    <phoneticPr fontId="6" type="noConversion"/>
  </si>
  <si>
    <t>수사·법적지원
Legal Aid</t>
    <phoneticPr fontId="6" type="noConversion"/>
  </si>
  <si>
    <t>의료지원
Medical Aid</t>
    <phoneticPr fontId="6" type="noConversion"/>
  </si>
  <si>
    <t>시설입소연계
Referral to facilities</t>
    <phoneticPr fontId="6" type="noConversion"/>
  </si>
  <si>
    <t>기타
Others</t>
    <phoneticPr fontId="6" type="noConversion"/>
  </si>
  <si>
    <t>자료 : 교육복지과</t>
    <phoneticPr fontId="6" type="noConversion"/>
  </si>
  <si>
    <t>Source : Education and Welfare Division</t>
    <phoneticPr fontId="10" type="noConversion"/>
  </si>
  <si>
    <t>주 1) 한 상담소에서 "가정폭력, 성폭력, 성매매피해" 등 업무가 통합되어 상담하는 경우에 해당</t>
  </si>
  <si>
    <t>Note 1) The item applies to those counseling centers that will cover domestic violence, sexual violence, and forced prostitution cases in a combined manner.</t>
  </si>
  <si>
    <t xml:space="preserve">     2) 가정폭력 0건, 성폭력 0건, 성매매피해 0건 등으로 상담건에 대한 수치를 주석으로 설명</t>
  </si>
  <si>
    <t xml:space="preserve">     2) A footnote or other information should provide a breakdown e.g. 0 case for domestic violence, 0 case for sexual violence, 0 case for forced prostitution etc.</t>
    <phoneticPr fontId="10" type="noConversion"/>
  </si>
  <si>
    <t>22. 아동복지시설  Children Welfare Facilities</t>
    <phoneticPr fontId="6" type="noConversion"/>
  </si>
  <si>
    <t xml:space="preserve">     구분
연도별</t>
    <phoneticPr fontId="6" type="noConversion"/>
  </si>
  <si>
    <t>합  계
Total</t>
    <phoneticPr fontId="10" type="noConversion"/>
  </si>
  <si>
    <t>양육시설
Children bringing up facilities</t>
    <phoneticPr fontId="6" type="noConversion"/>
  </si>
  <si>
    <t>자립지원시설
Self independence assistance facilities</t>
    <phoneticPr fontId="6" type="noConversion"/>
  </si>
  <si>
    <t>보호치료시설
Child care treatment facilities</t>
    <phoneticPr fontId="6" type="noConversion"/>
  </si>
  <si>
    <t>기  타
Others</t>
    <phoneticPr fontId="6" type="noConversion"/>
  </si>
  <si>
    <t xml:space="preserve">시설수
No. of facilities  </t>
    <phoneticPr fontId="6" type="noConversion"/>
  </si>
  <si>
    <t xml:space="preserve">입소자
Admissions </t>
    <phoneticPr fontId="6" type="noConversion"/>
  </si>
  <si>
    <t>퇴소자
Discharges</t>
    <phoneticPr fontId="6" type="noConversion"/>
  </si>
  <si>
    <t>연말현재
생활인원
No. of inmates as of year-end</t>
    <phoneticPr fontId="6" type="noConversion"/>
  </si>
  <si>
    <t>시설수
No. of facilities</t>
    <phoneticPr fontId="6" type="noConversion"/>
  </si>
  <si>
    <t xml:space="preserve">입소자
Admissions </t>
    <phoneticPr fontId="6" type="noConversion"/>
  </si>
  <si>
    <t>시설수
No. of facilities</t>
    <phoneticPr fontId="6" type="noConversion"/>
  </si>
  <si>
    <t>연말현재
생활인원
No. of inmates as of year-end</t>
    <phoneticPr fontId="6" type="noConversion"/>
  </si>
  <si>
    <t>자료 : 교육복지과</t>
    <phoneticPr fontId="6" type="noConversion"/>
  </si>
  <si>
    <t>25. 어린이집  Childcare Facilities</t>
    <phoneticPr fontId="6" type="noConversion"/>
  </si>
  <si>
    <t>Unit : establishment, person</t>
    <phoneticPr fontId="6" type="noConversion"/>
  </si>
  <si>
    <t>어 린 이 집 수   Childcare Facilities</t>
    <phoneticPr fontId="6" type="noConversion"/>
  </si>
  <si>
    <t>보 육 아 동 수   Children in care</t>
    <phoneticPr fontId="6" type="noConversion"/>
  </si>
  <si>
    <t>합  계
Total</t>
    <phoneticPr fontId="10" type="noConversion"/>
  </si>
  <si>
    <t>국공립
Public</t>
    <phoneticPr fontId="6" type="noConversion"/>
  </si>
  <si>
    <t>사회복지법인
Authorized</t>
    <phoneticPr fontId="6" type="noConversion"/>
  </si>
  <si>
    <t>민간
Private</t>
    <phoneticPr fontId="6" type="noConversion"/>
  </si>
  <si>
    <t>법인·단체 등
Authorized and others</t>
    <phoneticPr fontId="6" type="noConversion"/>
  </si>
  <si>
    <t>협동
Parents co-op</t>
    <phoneticPr fontId="20" type="noConversion"/>
  </si>
  <si>
    <t>직장
Workshop</t>
    <phoneticPr fontId="6" type="noConversion"/>
  </si>
  <si>
    <t>가정
Home</t>
    <phoneticPr fontId="6" type="noConversion"/>
  </si>
  <si>
    <t>합계  Total</t>
    <phoneticPr fontId="10" type="noConversion"/>
  </si>
  <si>
    <t>사회복지법인
Authorized</t>
    <phoneticPr fontId="6" type="noConversion"/>
  </si>
  <si>
    <t>법인·단체 등
Authorized and others</t>
    <phoneticPr fontId="6" type="noConversion"/>
  </si>
  <si>
    <t>협동
Parents co-op</t>
    <phoneticPr fontId="20" type="noConversion"/>
  </si>
  <si>
    <t>직장
Work place</t>
    <phoneticPr fontId="6" type="noConversion"/>
  </si>
  <si>
    <t>가정
Play group</t>
    <phoneticPr fontId="6" type="noConversion"/>
  </si>
  <si>
    <t>남
Male</t>
    <phoneticPr fontId="10" type="noConversion"/>
  </si>
  <si>
    <t>여
Female</t>
    <phoneticPr fontId="10" type="noConversion"/>
  </si>
  <si>
    <t>자료 : 교육복지과</t>
    <phoneticPr fontId="6" type="noConversion"/>
  </si>
  <si>
    <t>26. 사회복지자원봉사자 현황  Social Welfare Volunteers</t>
    <phoneticPr fontId="6" type="noConversion"/>
  </si>
  <si>
    <t>Unit : person</t>
    <phoneticPr fontId="20" type="noConversion"/>
  </si>
  <si>
    <t>성  별   by Gender</t>
    <phoneticPr fontId="7" type="noConversion"/>
  </si>
  <si>
    <t>연 령 별   by Age-group</t>
    <phoneticPr fontId="7" type="noConversion"/>
  </si>
  <si>
    <t>남
Male</t>
    <phoneticPr fontId="7" type="noConversion"/>
  </si>
  <si>
    <t>계
Total</t>
    <phoneticPr fontId="7" type="noConversion"/>
  </si>
  <si>
    <t>19세이하
19 Year under</t>
    <phoneticPr fontId="7" type="noConversion"/>
  </si>
  <si>
    <t>20~29세
20~29 years old</t>
    <phoneticPr fontId="7" type="noConversion"/>
  </si>
  <si>
    <t>30~39세
30~39 years old</t>
    <phoneticPr fontId="7" type="noConversion"/>
  </si>
  <si>
    <t>40~49세
40~49 years old</t>
    <phoneticPr fontId="7" type="noConversion"/>
  </si>
  <si>
    <t>50~59세
50~59 years old</t>
    <phoneticPr fontId="7" type="noConversion"/>
  </si>
  <si>
    <t>60~69세
60~69 years old</t>
    <phoneticPr fontId="7" type="noConversion"/>
  </si>
  <si>
    <t>70세이상   70 Year over</t>
    <phoneticPr fontId="20" type="noConversion"/>
  </si>
  <si>
    <t>자료 : 교육복지과</t>
    <phoneticPr fontId="10" type="noConversion"/>
  </si>
  <si>
    <t>Source : Education and Welfare Division</t>
    <phoneticPr fontId="10" type="noConversion"/>
  </si>
  <si>
    <t xml:space="preserve">    구분
연도별
읍면별</t>
    <phoneticPr fontId="7" type="noConversion"/>
  </si>
  <si>
    <t xml:space="preserve">     구분
연도별
읍면별</t>
    <phoneticPr fontId="7" type="noConversion"/>
  </si>
  <si>
    <t xml:space="preserve">     구분
연도별
읍면별</t>
    <phoneticPr fontId="6" type="noConversion"/>
  </si>
  <si>
    <t xml:space="preserve">             구분
연도별
읍면별</t>
    <phoneticPr fontId="7" type="noConversion"/>
  </si>
  <si>
    <t xml:space="preserve">         구분
연도별
분기별</t>
    <phoneticPr fontId="6" type="noConversion"/>
  </si>
  <si>
    <t>자료 : 기획홍보실</t>
    <phoneticPr fontId="6" type="noConversion"/>
  </si>
  <si>
    <t xml:space="preserve">          구분  
연도별
읍면별</t>
    <phoneticPr fontId="6" type="noConversion"/>
  </si>
  <si>
    <t xml:space="preserve">           구분
연도별
읍면별</t>
    <phoneticPr fontId="7" type="noConversion"/>
  </si>
  <si>
    <t xml:space="preserve">     구분  
연도별
읍면별</t>
    <phoneticPr fontId="6" type="noConversion"/>
  </si>
  <si>
    <t xml:space="preserve">          구분
연도별
읍면별</t>
    <phoneticPr fontId="6" type="noConversion"/>
  </si>
  <si>
    <t xml:space="preserve">           구분
연도별
읍면별</t>
    <phoneticPr fontId="6" type="noConversion"/>
  </si>
  <si>
    <t xml:space="preserve">           구분
연도별
읍면별</t>
    <phoneticPr fontId="6" type="noConversion"/>
  </si>
  <si>
    <t xml:space="preserve">    구분
연도별</t>
    <phoneticPr fontId="6" type="noConversion"/>
  </si>
  <si>
    <t xml:space="preserve">         구분
연도별</t>
    <phoneticPr fontId="7" type="noConversion"/>
  </si>
  <si>
    <t>`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</si>
</sst>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-* #,##0.0_-;\-* #,##0.0_-;_-* &quot;-&quot;_-;_-@_-"/>
  </numFmts>
  <fonts count="44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sz val="8"/>
      <name val="돋움"/>
      <family val="3"/>
      <charset val="129"/>
    </font>
    <font>
      <b/>
      <sz val="12"/>
      <name val="굴림"/>
      <family val="3"/>
      <charset val="129"/>
    </font>
    <font>
      <sz val="9"/>
      <name val="굴림"/>
      <family val="3"/>
      <charset val="129"/>
    </font>
    <font>
      <sz val="8"/>
      <name val="맑은 고딕"/>
      <family val="3"/>
      <charset val="129"/>
      <scheme val="minor"/>
    </font>
    <font>
      <sz val="10"/>
      <name val="굴림"/>
      <family val="3"/>
      <charset val="129"/>
    </font>
    <font>
      <vertAlign val="superscript"/>
      <sz val="10"/>
      <name val="굴림"/>
      <family val="3"/>
      <charset val="129"/>
    </font>
    <font>
      <sz val="11"/>
      <name val="돋움"/>
      <family val="3"/>
      <charset val="129"/>
    </font>
    <font>
      <sz val="10"/>
      <color indexed="8"/>
      <name val="굴림"/>
      <family val="3"/>
      <charset val="129"/>
    </font>
    <font>
      <sz val="9"/>
      <color indexed="8"/>
      <name val="굴림"/>
      <family val="3"/>
      <charset val="129"/>
    </font>
    <font>
      <b/>
      <sz val="10"/>
      <color indexed="8"/>
      <name val="굴림"/>
      <family val="3"/>
      <charset val="129"/>
    </font>
    <font>
      <sz val="10"/>
      <color theme="1"/>
      <name val="굴림"/>
      <family val="3"/>
      <charset val="129"/>
    </font>
    <font>
      <b/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맑은 고딕"/>
      <family val="3"/>
      <charset val="129"/>
    </font>
    <font>
      <b/>
      <sz val="12"/>
      <color theme="1"/>
      <name val="굴림"/>
      <family val="3"/>
      <charset val="129"/>
    </font>
    <font>
      <sz val="8"/>
      <name val="굴림"/>
      <family val="3"/>
      <charset val="129"/>
    </font>
    <font>
      <sz val="11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9"/>
      <color theme="1"/>
      <name val="굴림"/>
      <family val="3"/>
      <charset val="129"/>
    </font>
    <font>
      <b/>
      <sz val="9"/>
      <name val="굴림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name val="바탕"/>
      <family val="1"/>
      <charset val="129"/>
    </font>
    <font>
      <sz val="9"/>
      <name val="바탕체"/>
      <family val="1"/>
      <charset val="129"/>
    </font>
    <font>
      <sz val="10"/>
      <color rgb="FFFF0000"/>
      <name val="굴림"/>
      <family val="3"/>
      <charset val="129"/>
    </font>
    <font>
      <b/>
      <sz val="12"/>
      <color rgb="FFFF0000"/>
      <name val="굴림"/>
      <family val="3"/>
      <charset val="129"/>
    </font>
    <font>
      <sz val="11"/>
      <color theme="1"/>
      <name val="굴림"/>
      <family val="3"/>
      <charset val="129"/>
    </font>
    <font>
      <sz val="10"/>
      <name val="HY중고딕"/>
      <family val="1"/>
      <charset val="129"/>
    </font>
    <font>
      <sz val="11"/>
      <color indexed="8"/>
      <name val="굴림"/>
      <family val="3"/>
      <charset val="129"/>
    </font>
    <font>
      <b/>
      <sz val="11"/>
      <name val="돋움"/>
      <family val="3"/>
      <charset val="129"/>
    </font>
    <font>
      <sz val="10"/>
      <color rgb="FF000000"/>
      <name val="굴림"/>
      <family val="3"/>
      <charset val="129"/>
    </font>
    <font>
      <b/>
      <sz val="12"/>
      <name val="HY중고딕"/>
      <family val="1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vertAlign val="superscript"/>
      <sz val="9"/>
      <name val="돋움"/>
      <family val="3"/>
      <charset val="129"/>
    </font>
    <font>
      <sz val="9"/>
      <name val="맑은 고딕"/>
      <family val="3"/>
      <charset val="129"/>
    </font>
    <font>
      <sz val="9"/>
      <color rgb="FFFF0000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/>
      <diagonal style="hair">
        <color indexed="64"/>
      </diagonal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28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/>
    <xf numFmtId="0" fontId="1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>
      <alignment vertical="center"/>
    </xf>
    <xf numFmtId="41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41" fontId="2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3" fillId="0" borderId="0"/>
    <xf numFmtId="0" fontId="4" fillId="0" borderId="0">
      <alignment vertical="center"/>
    </xf>
    <xf numFmtId="41" fontId="28" fillId="0" borderId="0" applyFont="0" applyFill="0" applyBorder="0" applyAlignment="0" applyProtection="0">
      <alignment vertical="center"/>
    </xf>
    <xf numFmtId="0" fontId="28" fillId="0" borderId="0">
      <alignment vertical="center"/>
    </xf>
  </cellStyleXfs>
  <cellXfs count="684">
    <xf numFmtId="0" fontId="0" fillId="0" borderId="0" xfId="0">
      <alignment vertical="center"/>
    </xf>
    <xf numFmtId="0" fontId="5" fillId="0" borderId="0" xfId="2" applyFont="1" applyAlignment="1">
      <alignment horizontal="center" vertical="center"/>
    </xf>
    <xf numFmtId="41" fontId="11" fillId="0" borderId="0" xfId="3" applyFont="1" applyAlignment="1">
      <alignment horizontal="center" vertical="center"/>
    </xf>
    <xf numFmtId="41" fontId="11" fillId="2" borderId="3" xfId="3" applyFont="1" applyFill="1" applyBorder="1" applyAlignment="1">
      <alignment horizontal="center" vertical="center" wrapText="1"/>
    </xf>
    <xf numFmtId="0" fontId="14" fillId="0" borderId="5" xfId="4" applyNumberFormat="1" applyFont="1" applyFill="1" applyBorder="1" applyAlignment="1">
      <alignment horizontal="center" vertical="center"/>
    </xf>
    <xf numFmtId="41" fontId="14" fillId="0" borderId="6" xfId="4" applyFont="1" applyFill="1" applyBorder="1" applyAlignment="1">
      <alignment horizontal="right" vertical="center"/>
    </xf>
    <xf numFmtId="41" fontId="15" fillId="0" borderId="7" xfId="4" applyFont="1" applyFill="1" applyBorder="1" applyAlignment="1">
      <alignment horizontal="right" vertical="center"/>
    </xf>
    <xf numFmtId="41" fontId="14" fillId="0" borderId="7" xfId="4" applyFont="1" applyFill="1" applyBorder="1" applyAlignment="1">
      <alignment horizontal="right" vertical="center"/>
    </xf>
    <xf numFmtId="41" fontId="14" fillId="0" borderId="8" xfId="4" applyFont="1" applyFill="1" applyBorder="1" applyAlignment="1">
      <alignment horizontal="right" vertical="center"/>
    </xf>
    <xf numFmtId="41" fontId="14" fillId="0" borderId="0" xfId="3" applyFont="1" applyFill="1" applyAlignment="1">
      <alignment horizontal="center" vertical="center"/>
    </xf>
    <xf numFmtId="0" fontId="16" fillId="3" borderId="5" xfId="4" applyNumberFormat="1" applyFont="1" applyFill="1" applyBorder="1" applyAlignment="1">
      <alignment horizontal="center" vertical="center"/>
    </xf>
    <xf numFmtId="41" fontId="16" fillId="3" borderId="6" xfId="4" applyFont="1" applyFill="1" applyBorder="1" applyAlignment="1">
      <alignment horizontal="right" vertical="center"/>
    </xf>
    <xf numFmtId="41" fontId="16" fillId="3" borderId="7" xfId="4" applyFont="1" applyFill="1" applyBorder="1" applyAlignment="1">
      <alignment horizontal="right" vertical="center"/>
    </xf>
    <xf numFmtId="41" fontId="16" fillId="3" borderId="8" xfId="4" applyFont="1" applyFill="1" applyBorder="1" applyAlignment="1">
      <alignment horizontal="right" vertical="center"/>
    </xf>
    <xf numFmtId="41" fontId="14" fillId="0" borderId="0" xfId="3" applyFont="1" applyAlignment="1">
      <alignment horizontal="center" vertical="center"/>
    </xf>
    <xf numFmtId="0" fontId="11" fillId="4" borderId="5" xfId="5" applyFont="1" applyFill="1" applyBorder="1" applyAlignment="1">
      <alignment horizontal="center" vertical="center"/>
    </xf>
    <xf numFmtId="41" fontId="14" fillId="4" borderId="6" xfId="4" applyFont="1" applyFill="1" applyBorder="1" applyAlignment="1">
      <alignment horizontal="right" vertical="center"/>
    </xf>
    <xf numFmtId="41" fontId="15" fillId="4" borderId="7" xfId="4" applyFont="1" applyFill="1" applyBorder="1" applyAlignment="1">
      <alignment horizontal="right" vertical="center"/>
    </xf>
    <xf numFmtId="41" fontId="11" fillId="4" borderId="7" xfId="4" applyFont="1" applyFill="1" applyBorder="1" applyAlignment="1">
      <alignment horizontal="center" vertical="center"/>
    </xf>
    <xf numFmtId="41" fontId="11" fillId="4" borderId="8" xfId="4" applyFont="1" applyFill="1" applyBorder="1" applyAlignment="1">
      <alignment horizontal="center" vertical="center"/>
    </xf>
    <xf numFmtId="0" fontId="11" fillId="4" borderId="9" xfId="5" applyFont="1" applyFill="1" applyBorder="1" applyAlignment="1">
      <alignment horizontal="center" vertical="center"/>
    </xf>
    <xf numFmtId="41" fontId="14" fillId="4" borderId="10" xfId="4" applyFont="1" applyFill="1" applyBorder="1" applyAlignment="1">
      <alignment horizontal="right" vertical="center"/>
    </xf>
    <xf numFmtId="41" fontId="15" fillId="4" borderId="11" xfId="4" applyFont="1" applyFill="1" applyBorder="1" applyAlignment="1">
      <alignment horizontal="right" vertical="center"/>
    </xf>
    <xf numFmtId="41" fontId="11" fillId="4" borderId="11" xfId="4" applyFont="1" applyFill="1" applyBorder="1" applyAlignment="1">
      <alignment horizontal="center" vertical="center"/>
    </xf>
    <xf numFmtId="41" fontId="11" fillId="4" borderId="12" xfId="4" applyFont="1" applyFill="1" applyBorder="1" applyAlignment="1">
      <alignment horizontal="center" vertical="center"/>
    </xf>
    <xf numFmtId="0" fontId="9" fillId="0" borderId="0" xfId="2" applyFont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8" fillId="0" borderId="0" xfId="2" applyFont="1" applyAlignment="1">
      <alignment vertical="center"/>
    </xf>
    <xf numFmtId="0" fontId="9" fillId="0" borderId="0" xfId="2" applyFont="1" applyBorder="1" applyAlignment="1">
      <alignment horizontal="right" vertical="center"/>
    </xf>
    <xf numFmtId="0" fontId="9" fillId="2" borderId="3" xfId="3" applyNumberFormat="1" applyFont="1" applyFill="1" applyBorder="1" applyAlignment="1">
      <alignment horizontal="center" vertical="center" wrapText="1"/>
    </xf>
    <xf numFmtId="41" fontId="5" fillId="0" borderId="0" xfId="2" applyNumberFormat="1" applyFont="1" applyAlignment="1">
      <alignment horizontal="center" vertical="center"/>
    </xf>
    <xf numFmtId="41" fontId="11" fillId="4" borderId="6" xfId="4" applyFont="1" applyFill="1" applyBorder="1" applyAlignment="1">
      <alignment horizontal="center" vertical="center"/>
    </xf>
    <xf numFmtId="41" fontId="11" fillId="4" borderId="8" xfId="6" applyFont="1" applyFill="1" applyBorder="1" applyAlignment="1">
      <alignment horizontal="center" vertical="center"/>
    </xf>
    <xf numFmtId="41" fontId="11" fillId="4" borderId="10" xfId="4" applyFont="1" applyFill="1" applyBorder="1" applyAlignment="1">
      <alignment horizontal="center" vertical="center"/>
    </xf>
    <xf numFmtId="41" fontId="11" fillId="4" borderId="12" xfId="6" applyFont="1" applyFill="1" applyBorder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5" xfId="2" applyFont="1" applyFill="1" applyBorder="1" applyAlignment="1">
      <alignment horizontal="center" vertical="center"/>
    </xf>
    <xf numFmtId="41" fontId="11" fillId="0" borderId="6" xfId="3" applyFont="1" applyFill="1" applyBorder="1" applyAlignment="1">
      <alignment horizontal="center" vertical="center"/>
    </xf>
    <xf numFmtId="41" fontId="11" fillId="0" borderId="7" xfId="3" applyFont="1" applyFill="1" applyBorder="1" applyAlignment="1">
      <alignment horizontal="center" vertical="center"/>
    </xf>
    <xf numFmtId="41" fontId="11" fillId="0" borderId="7" xfId="3" applyFont="1" applyBorder="1" applyAlignment="1">
      <alignment horizontal="center" vertical="center"/>
    </xf>
    <xf numFmtId="41" fontId="11" fillId="0" borderId="8" xfId="3" applyFont="1" applyFill="1" applyBorder="1" applyAlignment="1">
      <alignment horizontal="center" vertical="center"/>
    </xf>
    <xf numFmtId="0" fontId="18" fillId="3" borderId="15" xfId="2" applyFont="1" applyFill="1" applyBorder="1" applyAlignment="1">
      <alignment horizontal="center" vertical="center"/>
    </xf>
    <xf numFmtId="41" fontId="18" fillId="3" borderId="19" xfId="3" applyFont="1" applyFill="1" applyBorder="1" applyAlignment="1">
      <alignment horizontal="center" vertical="center"/>
    </xf>
    <xf numFmtId="41" fontId="18" fillId="3" borderId="20" xfId="3" applyFont="1" applyFill="1" applyBorder="1" applyAlignment="1">
      <alignment horizontal="center" vertical="center"/>
    </xf>
    <xf numFmtId="41" fontId="18" fillId="3" borderId="21" xfId="3" applyFont="1" applyFill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4" fillId="0" borderId="0" xfId="2" applyAlignment="1">
      <alignment vertical="center"/>
    </xf>
    <xf numFmtId="0" fontId="4" fillId="0" borderId="0" xfId="2" applyAlignment="1"/>
    <xf numFmtId="0" fontId="11" fillId="0" borderId="0" xfId="2" applyFont="1" applyBorder="1" applyAlignment="1">
      <alignment horizontal="right" vertical="center"/>
    </xf>
    <xf numFmtId="0" fontId="19" fillId="0" borderId="0" xfId="2" applyFont="1" applyAlignment="1"/>
    <xf numFmtId="0" fontId="11" fillId="2" borderId="3" xfId="2" applyFont="1" applyFill="1" applyBorder="1" applyAlignment="1">
      <alignment horizontal="center" vertical="center" wrapText="1"/>
    </xf>
    <xf numFmtId="41" fontId="11" fillId="0" borderId="6" xfId="2" applyNumberFormat="1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horizontal="center" vertical="center"/>
    </xf>
    <xf numFmtId="41" fontId="11" fillId="0" borderId="8" xfId="2" applyNumberFormat="1" applyFont="1" applyFill="1" applyBorder="1" applyAlignment="1">
      <alignment horizontal="center" vertical="center"/>
    </xf>
    <xf numFmtId="0" fontId="19" fillId="0" borderId="0" xfId="2" applyFont="1" applyFill="1" applyAlignment="1"/>
    <xf numFmtId="0" fontId="18" fillId="5" borderId="5" xfId="2" applyFont="1" applyFill="1" applyBorder="1" applyAlignment="1">
      <alignment horizontal="center" vertical="center"/>
    </xf>
    <xf numFmtId="41" fontId="18" fillId="5" borderId="6" xfId="2" applyNumberFormat="1" applyFont="1" applyFill="1" applyBorder="1" applyAlignment="1">
      <alignment horizontal="center" vertical="center"/>
    </xf>
    <xf numFmtId="41" fontId="18" fillId="5" borderId="7" xfId="2" applyNumberFormat="1" applyFont="1" applyFill="1" applyBorder="1" applyAlignment="1">
      <alignment horizontal="center" vertical="center"/>
    </xf>
    <xf numFmtId="41" fontId="18" fillId="5" borderId="8" xfId="2" applyNumberFormat="1" applyFont="1" applyFill="1" applyBorder="1" applyAlignment="1">
      <alignment horizontal="center" vertical="center"/>
    </xf>
    <xf numFmtId="0" fontId="11" fillId="4" borderId="5" xfId="2" applyFont="1" applyFill="1" applyBorder="1" applyAlignment="1">
      <alignment horizontal="center" vertical="center"/>
    </xf>
    <xf numFmtId="41" fontId="11" fillId="4" borderId="6" xfId="2" applyNumberFormat="1" applyFont="1" applyFill="1" applyBorder="1" applyAlignment="1">
      <alignment horizontal="center" vertical="center"/>
    </xf>
    <xf numFmtId="41" fontId="11" fillId="4" borderId="7" xfId="2" applyNumberFormat="1" applyFont="1" applyFill="1" applyBorder="1" applyAlignment="1">
      <alignment horizontal="center" vertical="center"/>
    </xf>
    <xf numFmtId="41" fontId="11" fillId="4" borderId="7" xfId="3" applyFont="1" applyFill="1" applyBorder="1" applyAlignment="1">
      <alignment horizontal="center" vertical="center"/>
    </xf>
    <xf numFmtId="41" fontId="11" fillId="4" borderId="8" xfId="3" applyFont="1" applyFill="1" applyBorder="1" applyAlignment="1">
      <alignment horizontal="center" vertical="center"/>
    </xf>
    <xf numFmtId="41" fontId="4" fillId="0" borderId="0" xfId="2" applyNumberFormat="1" applyAlignment="1"/>
    <xf numFmtId="0" fontId="11" fillId="4" borderId="9" xfId="2" applyFont="1" applyFill="1" applyBorder="1" applyAlignment="1">
      <alignment horizontal="center" vertical="center"/>
    </xf>
    <xf numFmtId="41" fontId="11" fillId="4" borderId="10" xfId="2" applyNumberFormat="1" applyFont="1" applyFill="1" applyBorder="1" applyAlignment="1">
      <alignment horizontal="center" vertical="center"/>
    </xf>
    <xf numFmtId="41" fontId="11" fillId="4" borderId="11" xfId="2" applyNumberFormat="1" applyFont="1" applyFill="1" applyBorder="1" applyAlignment="1">
      <alignment horizontal="center" vertical="center"/>
    </xf>
    <xf numFmtId="41" fontId="11" fillId="4" borderId="11" xfId="3" applyFont="1" applyFill="1" applyBorder="1" applyAlignment="1">
      <alignment horizontal="center" vertical="center"/>
    </xf>
    <xf numFmtId="41" fontId="11" fillId="4" borderId="12" xfId="3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0" xfId="2" applyFont="1" applyAlignment="1">
      <alignment vertical="center"/>
    </xf>
    <xf numFmtId="0" fontId="15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11" fillId="0" borderId="5" xfId="2" applyFont="1" applyBorder="1" applyAlignment="1">
      <alignment horizontal="center" vertical="center"/>
    </xf>
    <xf numFmtId="41" fontId="11" fillId="0" borderId="6" xfId="3" applyFont="1" applyBorder="1" applyAlignment="1">
      <alignment horizontal="center" vertical="center"/>
    </xf>
    <xf numFmtId="41" fontId="11" fillId="0" borderId="23" xfId="3" applyFont="1" applyBorder="1" applyAlignment="1">
      <alignment horizontal="center" vertical="center"/>
    </xf>
    <xf numFmtId="41" fontId="11" fillId="0" borderId="8" xfId="3" applyFont="1" applyBorder="1" applyAlignment="1">
      <alignment horizontal="center" vertical="center"/>
    </xf>
    <xf numFmtId="41" fontId="11" fillId="0" borderId="0" xfId="2" applyNumberFormat="1" applyFont="1" applyAlignment="1">
      <alignment horizontal="center" vertical="center"/>
    </xf>
    <xf numFmtId="0" fontId="11" fillId="0" borderId="5" xfId="5" applyFont="1" applyFill="1" applyBorder="1" applyAlignment="1">
      <alignment horizontal="center" vertical="center"/>
    </xf>
    <xf numFmtId="41" fontId="11" fillId="0" borderId="6" xfId="4" applyFont="1" applyFill="1" applyBorder="1" applyAlignment="1">
      <alignment horizontal="center" vertical="center"/>
    </xf>
    <xf numFmtId="41" fontId="11" fillId="0" borderId="7" xfId="4" applyFont="1" applyFill="1" applyBorder="1" applyAlignment="1">
      <alignment horizontal="center" vertical="center"/>
    </xf>
    <xf numFmtId="41" fontId="11" fillId="0" borderId="24" xfId="3" applyFont="1" applyFill="1" applyBorder="1" applyAlignment="1">
      <alignment horizontal="center" vertical="center"/>
    </xf>
    <xf numFmtId="0" fontId="18" fillId="5" borderId="5" xfId="5" applyFont="1" applyFill="1" applyBorder="1" applyAlignment="1">
      <alignment horizontal="center" vertical="center"/>
    </xf>
    <xf numFmtId="41" fontId="18" fillId="5" borderId="6" xfId="4" applyFont="1" applyFill="1" applyBorder="1" applyAlignment="1">
      <alignment horizontal="center" vertical="center"/>
    </xf>
    <xf numFmtId="41" fontId="18" fillId="5" borderId="7" xfId="4" applyFont="1" applyFill="1" applyBorder="1" applyAlignment="1">
      <alignment horizontal="center" vertical="center"/>
    </xf>
    <xf numFmtId="41" fontId="18" fillId="5" borderId="24" xfId="3" applyFont="1" applyFill="1" applyBorder="1" applyAlignment="1">
      <alignment horizontal="center" vertical="center"/>
    </xf>
    <xf numFmtId="41" fontId="11" fillId="4" borderId="23" xfId="4" applyFont="1" applyFill="1" applyBorder="1" applyAlignment="1">
      <alignment horizontal="center" vertical="center"/>
    </xf>
    <xf numFmtId="41" fontId="11" fillId="4" borderId="25" xfId="4" applyFont="1" applyFill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11" fillId="0" borderId="0" xfId="2" applyFont="1" applyAlignment="1">
      <alignment horizontal="right" vertical="center"/>
    </xf>
    <xf numFmtId="0" fontId="11" fillId="2" borderId="3" xfId="4" applyNumberFormat="1" applyFont="1" applyFill="1" applyBorder="1" applyAlignment="1">
      <alignment horizontal="center" vertical="center" wrapText="1"/>
    </xf>
    <xf numFmtId="0" fontId="11" fillId="0" borderId="5" xfId="4" applyNumberFormat="1" applyFont="1" applyFill="1" applyBorder="1" applyAlignment="1">
      <alignment horizontal="center" vertical="center"/>
    </xf>
    <xf numFmtId="41" fontId="11" fillId="0" borderId="26" xfId="4" applyFont="1" applyFill="1" applyBorder="1" applyAlignment="1">
      <alignment horizontal="center" vertical="center"/>
    </xf>
    <xf numFmtId="41" fontId="11" fillId="0" borderId="8" xfId="4" applyFont="1" applyFill="1" applyBorder="1" applyAlignment="1">
      <alignment horizontal="center" vertical="center"/>
    </xf>
    <xf numFmtId="0" fontId="11" fillId="0" borderId="0" xfId="2" applyFont="1" applyFill="1" applyAlignment="1">
      <alignment horizontal="center" vertical="center"/>
    </xf>
    <xf numFmtId="0" fontId="18" fillId="5" borderId="5" xfId="4" applyNumberFormat="1" applyFont="1" applyFill="1" applyBorder="1" applyAlignment="1">
      <alignment horizontal="center" vertical="center"/>
    </xf>
    <xf numFmtId="41" fontId="18" fillId="5" borderId="26" xfId="4" applyFont="1" applyFill="1" applyBorder="1" applyAlignment="1">
      <alignment horizontal="center" vertical="center"/>
    </xf>
    <xf numFmtId="41" fontId="18" fillId="5" borderId="8" xfId="4" applyFont="1" applyFill="1" applyBorder="1" applyAlignment="1">
      <alignment horizontal="center" vertical="center"/>
    </xf>
    <xf numFmtId="41" fontId="11" fillId="4" borderId="26" xfId="2" applyNumberFormat="1" applyFont="1" applyFill="1" applyBorder="1" applyAlignment="1">
      <alignment horizontal="center" vertical="center"/>
    </xf>
    <xf numFmtId="41" fontId="11" fillId="4" borderId="7" xfId="4" applyFont="1" applyFill="1" applyBorder="1" applyAlignment="1">
      <alignment horizontal="right" vertical="center"/>
    </xf>
    <xf numFmtId="41" fontId="11" fillId="4" borderId="7" xfId="7" applyNumberFormat="1" applyFont="1" applyFill="1" applyBorder="1" applyAlignment="1">
      <alignment horizontal="center" vertical="center"/>
    </xf>
    <xf numFmtId="41" fontId="11" fillId="4" borderId="7" xfId="8" applyNumberFormat="1" applyFont="1" applyFill="1" applyBorder="1" applyAlignment="1">
      <alignment horizontal="right" vertical="center"/>
    </xf>
    <xf numFmtId="0" fontId="4" fillId="0" borderId="0" xfId="2" applyAlignment="1">
      <alignment horizontal="center" vertical="center"/>
    </xf>
    <xf numFmtId="41" fontId="11" fillId="4" borderId="27" xfId="2" applyNumberFormat="1" applyFont="1" applyFill="1" applyBorder="1" applyAlignment="1">
      <alignment horizontal="center" vertical="center"/>
    </xf>
    <xf numFmtId="41" fontId="11" fillId="4" borderId="11" xfId="4" applyFont="1" applyFill="1" applyBorder="1" applyAlignment="1">
      <alignment horizontal="right" vertical="center"/>
    </xf>
    <xf numFmtId="41" fontId="11" fillId="4" borderId="11" xfId="7" applyNumberFormat="1" applyFont="1" applyFill="1" applyBorder="1" applyAlignment="1">
      <alignment horizontal="center" vertical="center"/>
    </xf>
    <xf numFmtId="41" fontId="11" fillId="4" borderId="11" xfId="8" applyNumberFormat="1" applyFont="1" applyFill="1" applyBorder="1" applyAlignment="1">
      <alignment horizontal="right" vertical="center"/>
    </xf>
    <xf numFmtId="0" fontId="15" fillId="0" borderId="13" xfId="2" applyFont="1" applyBorder="1" applyAlignment="1">
      <alignment horizontal="right"/>
    </xf>
    <xf numFmtId="41" fontId="11" fillId="4" borderId="7" xfId="4" applyFont="1" applyFill="1" applyBorder="1" applyAlignment="1">
      <alignment vertical="center"/>
    </xf>
    <xf numFmtId="41" fontId="14" fillId="4" borderId="7" xfId="8" applyNumberFormat="1" applyFont="1" applyFill="1" applyBorder="1" applyAlignment="1">
      <alignment vertical="center"/>
    </xf>
    <xf numFmtId="41" fontId="14" fillId="4" borderId="8" xfId="8" applyNumberFormat="1" applyFont="1" applyFill="1" applyBorder="1" applyAlignment="1">
      <alignment vertical="center"/>
    </xf>
    <xf numFmtId="41" fontId="11" fillId="4" borderId="11" xfId="4" applyFont="1" applyFill="1" applyBorder="1" applyAlignment="1">
      <alignment vertical="center"/>
    </xf>
    <xf numFmtId="41" fontId="14" fillId="4" borderId="11" xfId="8" applyNumberFormat="1" applyFont="1" applyFill="1" applyBorder="1" applyAlignment="1">
      <alignment vertical="center"/>
    </xf>
    <xf numFmtId="41" fontId="14" fillId="4" borderId="12" xfId="8" applyNumberFormat="1" applyFont="1" applyFill="1" applyBorder="1" applyAlignment="1">
      <alignment vertical="center"/>
    </xf>
    <xf numFmtId="0" fontId="15" fillId="0" borderId="13" xfId="2" applyFont="1" applyBorder="1" applyAlignment="1">
      <alignment vertical="center"/>
    </xf>
    <xf numFmtId="0" fontId="15" fillId="0" borderId="13" xfId="2" applyFont="1" applyBorder="1" applyAlignment="1">
      <alignment horizontal="right" vertical="center"/>
    </xf>
    <xf numFmtId="0" fontId="9" fillId="0" borderId="0" xfId="2" applyFont="1" applyFill="1" applyBorder="1" applyAlignment="1">
      <alignment horizontal="left" vertical="center"/>
    </xf>
    <xf numFmtId="0" fontId="11" fillId="2" borderId="28" xfId="2" applyFont="1" applyFill="1" applyBorder="1" applyAlignment="1">
      <alignment horizontal="left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13" fillId="0" borderId="0" xfId="2" applyFont="1" applyAlignment="1"/>
    <xf numFmtId="0" fontId="4" fillId="0" borderId="0" xfId="2" applyFont="1" applyFill="1" applyAlignment="1"/>
    <xf numFmtId="41" fontId="4" fillId="0" borderId="0" xfId="2" applyNumberFormat="1" applyAlignment="1">
      <alignment vertical="center"/>
    </xf>
    <xf numFmtId="0" fontId="4" fillId="0" borderId="0" xfId="2" applyBorder="1" applyAlignment="1">
      <alignment vertical="center"/>
    </xf>
    <xf numFmtId="41" fontId="11" fillId="0" borderId="0" xfId="4" applyFont="1" applyFill="1" applyBorder="1" applyAlignment="1">
      <alignment horizontal="center" vertical="center"/>
    </xf>
    <xf numFmtId="0" fontId="4" fillId="0" borderId="0" xfId="2" applyAlignment="1">
      <alignment horizontal="left" vertical="center"/>
    </xf>
    <xf numFmtId="0" fontId="23" fillId="0" borderId="0" xfId="2" applyFont="1" applyAlignment="1"/>
    <xf numFmtId="0" fontId="4" fillId="0" borderId="0" xfId="2" applyBorder="1" applyAlignment="1"/>
    <xf numFmtId="0" fontId="21" fillId="0" borderId="0" xfId="2" applyFont="1" applyAlignment="1">
      <alignment horizontal="left" vertical="center"/>
    </xf>
    <xf numFmtId="0" fontId="4" fillId="0" borderId="0" xfId="2" applyAlignment="1">
      <alignment horizontal="right" vertical="center"/>
    </xf>
    <xf numFmtId="0" fontId="9" fillId="6" borderId="3" xfId="0" applyFont="1" applyFill="1" applyBorder="1" applyAlignment="1">
      <alignment horizontal="center" vertical="center" wrapText="1"/>
    </xf>
    <xf numFmtId="0" fontId="24" fillId="0" borderId="0" xfId="2" applyFont="1" applyAlignment="1"/>
    <xf numFmtId="0" fontId="11" fillId="0" borderId="0" xfId="2" applyFont="1" applyAlignment="1">
      <alignment vertical="center"/>
    </xf>
    <xf numFmtId="0" fontId="11" fillId="0" borderId="0" xfId="2" applyFont="1" applyAlignment="1"/>
    <xf numFmtId="0" fontId="23" fillId="0" borderId="0" xfId="2" applyFont="1" applyAlignment="1">
      <alignment vertical="center"/>
    </xf>
    <xf numFmtId="0" fontId="11" fillId="2" borderId="15" xfId="2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41" fontId="11" fillId="0" borderId="7" xfId="2" applyNumberFormat="1" applyFont="1" applyFill="1" applyBorder="1" applyAlignment="1">
      <alignment horizontal="right" vertical="center"/>
    </xf>
    <xf numFmtId="41" fontId="11" fillId="0" borderId="24" xfId="2" applyNumberFormat="1" applyFont="1" applyFill="1" applyBorder="1" applyAlignment="1">
      <alignment horizontal="center" vertical="center"/>
    </xf>
    <xf numFmtId="0" fontId="18" fillId="5" borderId="5" xfId="2" applyNumberFormat="1" applyFont="1" applyFill="1" applyBorder="1" applyAlignment="1">
      <alignment horizontal="center" vertical="center"/>
    </xf>
    <xf numFmtId="41" fontId="18" fillId="5" borderId="26" xfId="2" applyNumberFormat="1" applyFont="1" applyFill="1" applyBorder="1" applyAlignment="1">
      <alignment horizontal="center" vertical="center"/>
    </xf>
    <xf numFmtId="41" fontId="18" fillId="5" borderId="24" xfId="2" applyNumberFormat="1" applyFont="1" applyFill="1" applyBorder="1" applyAlignment="1">
      <alignment horizontal="center" vertical="center"/>
    </xf>
    <xf numFmtId="0" fontId="11" fillId="4" borderId="5" xfId="2" applyNumberFormat="1" applyFont="1" applyFill="1" applyBorder="1" applyAlignment="1">
      <alignment horizontal="center" vertical="center"/>
    </xf>
    <xf numFmtId="41" fontId="11" fillId="4" borderId="8" xfId="2" applyNumberFormat="1" applyFont="1" applyFill="1" applyBorder="1" applyAlignment="1">
      <alignment horizontal="center" vertical="center"/>
    </xf>
    <xf numFmtId="0" fontId="11" fillId="4" borderId="9" xfId="2" applyNumberFormat="1" applyFont="1" applyFill="1" applyBorder="1" applyAlignment="1">
      <alignment horizontal="center" vertical="center"/>
    </xf>
    <xf numFmtId="41" fontId="11" fillId="4" borderId="12" xfId="2" applyNumberFormat="1" applyFont="1" applyFill="1" applyBorder="1" applyAlignment="1">
      <alignment horizontal="center" vertical="center"/>
    </xf>
    <xf numFmtId="0" fontId="15" fillId="0" borderId="1" xfId="2" applyFont="1" applyBorder="1" applyAlignment="1">
      <alignment horizontal="left" vertical="center"/>
    </xf>
    <xf numFmtId="0" fontId="25" fillId="2" borderId="29" xfId="2" applyFont="1" applyFill="1" applyBorder="1" applyAlignment="1">
      <alignment horizontal="center" vertical="center" wrapText="1"/>
    </xf>
    <xf numFmtId="0" fontId="9" fillId="2" borderId="29" xfId="2" applyFont="1" applyFill="1" applyBorder="1" applyAlignment="1">
      <alignment horizontal="center" vertical="center" wrapText="1"/>
    </xf>
    <xf numFmtId="0" fontId="25" fillId="2" borderId="3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/>
    </xf>
    <xf numFmtId="41" fontId="9" fillId="0" borderId="7" xfId="4" applyFont="1" applyFill="1" applyBorder="1" applyAlignment="1">
      <alignment horizontal="center" vertical="center"/>
    </xf>
    <xf numFmtId="41" fontId="9" fillId="0" borderId="8" xfId="4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26" fillId="5" borderId="5" xfId="2" applyFont="1" applyFill="1" applyBorder="1" applyAlignment="1">
      <alignment horizontal="center" vertical="center"/>
    </xf>
    <xf numFmtId="41" fontId="26" fillId="5" borderId="7" xfId="4" applyFont="1" applyFill="1" applyBorder="1" applyAlignment="1">
      <alignment horizontal="center" vertical="center"/>
    </xf>
    <xf numFmtId="41" fontId="26" fillId="5" borderId="8" xfId="4" applyFont="1" applyFill="1" applyBorder="1" applyAlignment="1">
      <alignment horizontal="center" vertical="center"/>
    </xf>
    <xf numFmtId="0" fontId="26" fillId="0" borderId="0" xfId="2" applyFont="1" applyAlignment="1">
      <alignment horizontal="center" vertical="center"/>
    </xf>
    <xf numFmtId="0" fontId="9" fillId="4" borderId="5" xfId="2" applyFont="1" applyFill="1" applyBorder="1" applyAlignment="1">
      <alignment horizontal="center" vertical="center"/>
    </xf>
    <xf numFmtId="41" fontId="9" fillId="4" borderId="7" xfId="4" applyFont="1" applyFill="1" applyBorder="1" applyAlignment="1">
      <alignment horizontal="center" vertical="center"/>
    </xf>
    <xf numFmtId="41" fontId="9" fillId="4" borderId="8" xfId="4" applyFont="1" applyFill="1" applyBorder="1" applyAlignment="1">
      <alignment horizontal="center" vertical="center"/>
    </xf>
    <xf numFmtId="41" fontId="25" fillId="4" borderId="7" xfId="4" applyFont="1" applyFill="1" applyBorder="1" applyAlignment="1">
      <alignment horizontal="center" vertical="center"/>
    </xf>
    <xf numFmtId="0" fontId="9" fillId="4" borderId="9" xfId="2" applyFont="1" applyFill="1" applyBorder="1" applyAlignment="1">
      <alignment horizontal="center" vertical="center"/>
    </xf>
    <xf numFmtId="41" fontId="9" fillId="4" borderId="11" xfId="4" applyFont="1" applyFill="1" applyBorder="1" applyAlignment="1">
      <alignment horizontal="center" vertical="center"/>
    </xf>
    <xf numFmtId="41" fontId="9" fillId="4" borderId="12" xfId="4" applyFont="1" applyFill="1" applyBorder="1" applyAlignment="1">
      <alignment horizontal="center" vertical="center"/>
    </xf>
    <xf numFmtId="0" fontId="15" fillId="0" borderId="0" xfId="2" applyFont="1" applyAlignment="1">
      <alignment horizontal="right" vertical="center"/>
    </xf>
    <xf numFmtId="0" fontId="9" fillId="0" borderId="13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vertical="center"/>
    </xf>
    <xf numFmtId="0" fontId="25" fillId="0" borderId="0" xfId="2" applyFont="1" applyFill="1" applyBorder="1" applyAlignment="1">
      <alignment vertical="center"/>
    </xf>
    <xf numFmtId="0" fontId="15" fillId="0" borderId="0" xfId="2" applyFont="1" applyAlignment="1">
      <alignment horizontal="left" vertical="center"/>
    </xf>
    <xf numFmtId="41" fontId="11" fillId="0" borderId="6" xfId="4" applyFont="1" applyBorder="1" applyAlignment="1">
      <alignment horizontal="center" vertical="center"/>
    </xf>
    <xf numFmtId="41" fontId="11" fillId="0" borderId="8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/>
    <xf numFmtId="0" fontId="11" fillId="0" borderId="0" xfId="0" applyFont="1" applyAlignment="1"/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1" fillId="2" borderId="3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1" fontId="11" fillId="0" borderId="7" xfId="4" applyFont="1" applyFill="1" applyBorder="1" applyAlignment="1">
      <alignment horizontal="center" vertical="center" shrinkToFit="1"/>
    </xf>
    <xf numFmtId="41" fontId="9" fillId="0" borderId="23" xfId="4" applyFont="1" applyFill="1" applyBorder="1" applyAlignment="1">
      <alignment horizontal="center" vertical="center"/>
    </xf>
    <xf numFmtId="41" fontId="27" fillId="0" borderId="0" xfId="6" applyFont="1" applyAlignment="1"/>
    <xf numFmtId="41" fontId="27" fillId="0" borderId="0" xfId="0" applyNumberFormat="1" applyFont="1" applyAlignment="1"/>
    <xf numFmtId="0" fontId="27" fillId="0" borderId="0" xfId="0" applyFont="1" applyFill="1" applyAlignment="1"/>
    <xf numFmtId="41" fontId="11" fillId="0" borderId="7" xfId="4" applyNumberFormat="1" applyFont="1" applyFill="1" applyBorder="1" applyAlignment="1">
      <alignment horizontal="center" vertical="center"/>
    </xf>
    <xf numFmtId="41" fontId="11" fillId="0" borderId="7" xfId="4" applyNumberFormat="1" applyFont="1" applyFill="1" applyBorder="1" applyAlignment="1">
      <alignment horizontal="center" vertical="center" shrinkToFit="1"/>
    </xf>
    <xf numFmtId="41" fontId="9" fillId="0" borderId="23" xfId="4" applyNumberFormat="1" applyFont="1" applyFill="1" applyBorder="1" applyAlignment="1">
      <alignment horizontal="center" vertical="center"/>
    </xf>
    <xf numFmtId="41" fontId="9" fillId="0" borderId="7" xfId="4" applyNumberFormat="1" applyFont="1" applyFill="1" applyBorder="1" applyAlignment="1">
      <alignment horizontal="center" vertical="center"/>
    </xf>
    <xf numFmtId="41" fontId="11" fillId="0" borderId="8" xfId="4" applyNumberFormat="1" applyFont="1" applyFill="1" applyBorder="1" applyAlignment="1">
      <alignment horizontal="center" vertical="center"/>
    </xf>
    <xf numFmtId="41" fontId="11" fillId="0" borderId="7" xfId="4" applyFont="1" applyFill="1" applyBorder="1" applyAlignment="1">
      <alignment horizontal="right" vertical="center"/>
    </xf>
    <xf numFmtId="41" fontId="11" fillId="0" borderId="7" xfId="4" applyFont="1" applyFill="1" applyBorder="1" applyAlignment="1">
      <alignment horizontal="right" vertical="center" shrinkToFit="1"/>
    </xf>
    <xf numFmtId="41" fontId="9" fillId="0" borderId="23" xfId="4" applyFont="1" applyFill="1" applyBorder="1" applyAlignment="1">
      <alignment horizontal="right" vertical="center"/>
    </xf>
    <xf numFmtId="41" fontId="9" fillId="0" borderId="7" xfId="4" applyFont="1" applyFill="1" applyBorder="1" applyAlignment="1">
      <alignment horizontal="right" vertical="center"/>
    </xf>
    <xf numFmtId="41" fontId="11" fillId="0" borderId="8" xfId="4" applyFont="1" applyFill="1" applyBorder="1" applyAlignment="1">
      <alignment horizontal="right" vertical="center"/>
    </xf>
    <xf numFmtId="41" fontId="0" fillId="0" borderId="0" xfId="0" applyNumberFormat="1" applyFont="1" applyFill="1" applyAlignment="1"/>
    <xf numFmtId="0" fontId="18" fillId="3" borderId="15" xfId="0" applyFont="1" applyFill="1" applyBorder="1" applyAlignment="1">
      <alignment horizontal="center" vertical="center"/>
    </xf>
    <xf numFmtId="41" fontId="18" fillId="3" borderId="19" xfId="4" applyFont="1" applyFill="1" applyBorder="1" applyAlignment="1">
      <alignment horizontal="center" vertical="center"/>
    </xf>
    <xf numFmtId="41" fontId="18" fillId="3" borderId="20" xfId="4" applyFont="1" applyFill="1" applyBorder="1" applyAlignment="1">
      <alignment horizontal="center" vertical="center"/>
    </xf>
    <xf numFmtId="41" fontId="18" fillId="3" borderId="20" xfId="4" applyFont="1" applyFill="1" applyBorder="1" applyAlignment="1">
      <alignment horizontal="center" vertical="center" shrinkToFit="1"/>
    </xf>
    <xf numFmtId="41" fontId="26" fillId="3" borderId="37" xfId="4" applyFont="1" applyFill="1" applyBorder="1" applyAlignment="1">
      <alignment horizontal="center" vertical="center"/>
    </xf>
    <xf numFmtId="41" fontId="26" fillId="3" borderId="20" xfId="4" applyFont="1" applyFill="1" applyBorder="1" applyAlignment="1">
      <alignment horizontal="center" vertical="center"/>
    </xf>
    <xf numFmtId="41" fontId="18" fillId="3" borderId="21" xfId="4" applyFont="1" applyFill="1" applyBorder="1" applyAlignment="1">
      <alignment horizontal="center" vertical="center"/>
    </xf>
    <xf numFmtId="41" fontId="28" fillId="0" borderId="0" xfId="6" applyFont="1" applyAlignment="1"/>
    <xf numFmtId="41" fontId="0" fillId="0" borderId="0" xfId="0" applyNumberFormat="1" applyAlignment="1"/>
    <xf numFmtId="0" fontId="9" fillId="0" borderId="0" xfId="0" applyFont="1" applyFill="1" applyAlignment="1" applyProtection="1">
      <alignment horizontal="left" vertical="center"/>
    </xf>
    <xf numFmtId="41" fontId="0" fillId="0" borderId="0" xfId="0" applyNumberFormat="1" applyAlignment="1">
      <alignment vertical="center"/>
    </xf>
    <xf numFmtId="0" fontId="30" fillId="0" borderId="0" xfId="0" applyFont="1" applyFill="1" applyAlignment="1" applyProtection="1">
      <alignment vertical="center"/>
    </xf>
    <xf numFmtId="41" fontId="11" fillId="0" borderId="0" xfId="0" applyNumberFormat="1" applyFont="1" applyAlignment="1"/>
    <xf numFmtId="0" fontId="2" fillId="0" borderId="0" xfId="11" applyFont="1">
      <alignment vertical="center"/>
    </xf>
    <xf numFmtId="0" fontId="31" fillId="0" borderId="0" xfId="0" applyFont="1" applyAlignment="1">
      <alignment horizontal="center" vertical="center"/>
    </xf>
    <xf numFmtId="41" fontId="11" fillId="0" borderId="6" xfId="4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/>
    <xf numFmtId="0" fontId="0" fillId="0" borderId="0" xfId="0" applyFont="1" applyFill="1" applyAlignment="1"/>
    <xf numFmtId="41" fontId="18" fillId="3" borderId="19" xfId="4" applyNumberFormat="1" applyFont="1" applyFill="1" applyBorder="1" applyAlignment="1">
      <alignment horizontal="center" vertical="center"/>
    </xf>
    <xf numFmtId="41" fontId="18" fillId="3" borderId="20" xfId="4" applyNumberFormat="1" applyFont="1" applyFill="1" applyBorder="1" applyAlignment="1">
      <alignment horizontal="center" vertical="center"/>
    </xf>
    <xf numFmtId="41" fontId="18" fillId="3" borderId="21" xfId="4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/>
    </xf>
    <xf numFmtId="41" fontId="11" fillId="0" borderId="7" xfId="0" applyNumberFormat="1" applyFont="1" applyFill="1" applyBorder="1" applyAlignment="1">
      <alignment horizontal="center" vertical="center" shrinkToFit="1"/>
    </xf>
    <xf numFmtId="41" fontId="11" fillId="0" borderId="8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41" fontId="11" fillId="0" borderId="40" xfId="4" applyFont="1" applyFill="1" applyBorder="1" applyAlignment="1">
      <alignment horizontal="center" vertical="center"/>
    </xf>
    <xf numFmtId="41" fontId="11" fillId="0" borderId="41" xfId="4" applyFont="1" applyFill="1" applyBorder="1" applyAlignment="1">
      <alignment horizontal="center" vertical="center"/>
    </xf>
    <xf numFmtId="41" fontId="11" fillId="0" borderId="41" xfId="12" applyNumberFormat="1" applyFont="1" applyFill="1" applyBorder="1" applyAlignment="1">
      <alignment horizontal="center" vertical="center"/>
    </xf>
    <xf numFmtId="41" fontId="11" fillId="0" borderId="41" xfId="12" applyNumberFormat="1" applyFont="1" applyFill="1" applyBorder="1" applyAlignment="1">
      <alignment horizontal="center" vertical="center" shrinkToFit="1"/>
    </xf>
    <xf numFmtId="41" fontId="11" fillId="0" borderId="42" xfId="12" applyNumberFormat="1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41" fontId="11" fillId="0" borderId="7" xfId="12" applyNumberFormat="1" applyFont="1" applyFill="1" applyBorder="1" applyAlignment="1">
      <alignment horizontal="center" vertical="center"/>
    </xf>
    <xf numFmtId="41" fontId="11" fillId="0" borderId="7" xfId="12" applyNumberFormat="1" applyFont="1" applyFill="1" applyBorder="1" applyAlignment="1">
      <alignment horizontal="center" vertical="center" shrinkToFit="1"/>
    </xf>
    <xf numFmtId="41" fontId="11" fillId="0" borderId="8" xfId="1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41" fontId="18" fillId="3" borderId="20" xfId="13" applyNumberFormat="1" applyFont="1" applyFill="1" applyBorder="1" applyAlignment="1">
      <alignment horizontal="center" vertical="center"/>
    </xf>
    <xf numFmtId="41" fontId="18" fillId="3" borderId="20" xfId="13" applyNumberFormat="1" applyFont="1" applyFill="1" applyBorder="1" applyAlignment="1">
      <alignment horizontal="center" vertical="center" shrinkToFit="1"/>
    </xf>
    <xf numFmtId="41" fontId="18" fillId="3" borderId="21" xfId="13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1" fontId="0" fillId="0" borderId="0" xfId="0" applyNumberFormat="1" applyBorder="1" applyAlignment="1"/>
    <xf numFmtId="41" fontId="0" fillId="0" borderId="0" xfId="0" applyNumberFormat="1" applyAlignment="1">
      <alignment shrinkToFit="1"/>
    </xf>
    <xf numFmtId="0" fontId="0" fillId="0" borderId="0" xfId="0" applyAlignment="1">
      <alignment horizontal="center"/>
    </xf>
    <xf numFmtId="41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/>
    <xf numFmtId="0" fontId="1" fillId="0" borderId="0" xfId="14" applyAlignment="1">
      <alignment vertical="center"/>
    </xf>
    <xf numFmtId="0" fontId="5" fillId="0" borderId="0" xfId="15" applyFont="1" applyFill="1">
      <alignment vertical="center"/>
    </xf>
    <xf numFmtId="0" fontId="33" fillId="0" borderId="0" xfId="14" applyFont="1">
      <alignment vertical="center"/>
    </xf>
    <xf numFmtId="0" fontId="9" fillId="0" borderId="0" xfId="15" applyFont="1" applyFill="1" applyAlignment="1">
      <alignment horizontal="left" vertical="center"/>
    </xf>
    <xf numFmtId="0" fontId="5" fillId="0" borderId="0" xfId="15" applyFont="1" applyAlignment="1">
      <alignment vertical="center"/>
    </xf>
    <xf numFmtId="0" fontId="9" fillId="0" borderId="0" xfId="15" applyFont="1" applyFill="1" applyAlignment="1">
      <alignment horizontal="right" vertical="center"/>
    </xf>
    <xf numFmtId="0" fontId="33" fillId="0" borderId="0" xfId="14" applyFont="1" applyAlignment="1">
      <alignment vertical="center"/>
    </xf>
    <xf numFmtId="0" fontId="9" fillId="6" borderId="3" xfId="15" applyFont="1" applyFill="1" applyBorder="1" applyAlignment="1">
      <alignment horizontal="center" vertical="center" wrapText="1"/>
    </xf>
    <xf numFmtId="0" fontId="9" fillId="0" borderId="5" xfId="15" applyFont="1" applyFill="1" applyBorder="1" applyAlignment="1">
      <alignment horizontal="center" vertical="center"/>
    </xf>
    <xf numFmtId="41" fontId="9" fillId="0" borderId="6" xfId="1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horizontal="center" vertical="center" wrapText="1"/>
    </xf>
    <xf numFmtId="41" fontId="9" fillId="0" borderId="8" xfId="1" applyFont="1" applyFill="1" applyBorder="1" applyAlignment="1">
      <alignment horizontal="center" vertical="center" wrapText="1"/>
    </xf>
    <xf numFmtId="0" fontId="33" fillId="0" borderId="0" xfId="14" applyFont="1" applyFill="1">
      <alignment vertical="center"/>
    </xf>
    <xf numFmtId="0" fontId="9" fillId="0" borderId="5" xfId="15" applyFont="1" applyFill="1" applyBorder="1" applyAlignment="1">
      <alignment horizontal="center" vertical="center" wrapText="1"/>
    </xf>
    <xf numFmtId="41" fontId="9" fillId="0" borderId="6" xfId="1" applyFont="1" applyFill="1" applyBorder="1" applyAlignment="1">
      <alignment horizontal="center" vertical="center"/>
    </xf>
    <xf numFmtId="41" fontId="9" fillId="0" borderId="7" xfId="1" applyFont="1" applyFill="1" applyBorder="1" applyAlignment="1">
      <alignment horizontal="center" vertical="center"/>
    </xf>
    <xf numFmtId="41" fontId="9" fillId="0" borderId="8" xfId="1" applyFont="1" applyFill="1" applyBorder="1" applyAlignment="1">
      <alignment horizontal="center" vertical="center"/>
    </xf>
    <xf numFmtId="0" fontId="26" fillId="3" borderId="44" xfId="15" applyFont="1" applyFill="1" applyBorder="1" applyAlignment="1">
      <alignment horizontal="center" vertical="center" wrapText="1"/>
    </xf>
    <xf numFmtId="41" fontId="26" fillId="3" borderId="45" xfId="1" applyFont="1" applyFill="1" applyBorder="1" applyAlignment="1">
      <alignment horizontal="center" vertical="center"/>
    </xf>
    <xf numFmtId="41" fontId="26" fillId="3" borderId="46" xfId="1" applyFont="1" applyFill="1" applyBorder="1" applyAlignment="1">
      <alignment horizontal="center" vertical="center"/>
    </xf>
    <xf numFmtId="41" fontId="26" fillId="3" borderId="47" xfId="1" applyFont="1" applyFill="1" applyBorder="1" applyAlignment="1">
      <alignment horizontal="center" vertical="center"/>
    </xf>
    <xf numFmtId="0" fontId="9" fillId="4" borderId="5" xfId="15" applyFont="1" applyFill="1" applyBorder="1" applyAlignment="1">
      <alignment horizontal="center" vertical="center" wrapText="1"/>
    </xf>
    <xf numFmtId="41" fontId="9" fillId="4" borderId="6" xfId="1" applyFont="1" applyFill="1" applyBorder="1" applyAlignment="1">
      <alignment horizontal="center" vertical="center"/>
    </xf>
    <xf numFmtId="41" fontId="25" fillId="4" borderId="48" xfId="1" applyFont="1" applyFill="1" applyBorder="1" applyAlignment="1">
      <alignment horizontal="center" vertical="center"/>
    </xf>
    <xf numFmtId="41" fontId="15" fillId="4" borderId="7" xfId="16" applyNumberFormat="1" applyFont="1" applyFill="1" applyBorder="1" applyAlignment="1">
      <alignment horizontal="right" vertical="center"/>
    </xf>
    <xf numFmtId="41" fontId="15" fillId="4" borderId="7" xfId="17" applyNumberFormat="1" applyFont="1" applyFill="1" applyBorder="1" applyAlignment="1">
      <alignment horizontal="right" vertical="center"/>
    </xf>
    <xf numFmtId="41" fontId="15" fillId="4" borderId="8" xfId="17" applyNumberFormat="1" applyFont="1" applyFill="1" applyBorder="1" applyAlignment="1">
      <alignment horizontal="right" vertical="center"/>
    </xf>
    <xf numFmtId="0" fontId="9" fillId="4" borderId="9" xfId="15" applyFont="1" applyFill="1" applyBorder="1" applyAlignment="1">
      <alignment horizontal="center" vertical="center" wrapText="1"/>
    </xf>
    <xf numFmtId="41" fontId="9" fillId="4" borderId="10" xfId="1" applyFont="1" applyFill="1" applyBorder="1" applyAlignment="1">
      <alignment horizontal="center" vertical="center"/>
    </xf>
    <xf numFmtId="41" fontId="25" fillId="4" borderId="49" xfId="1" applyFont="1" applyFill="1" applyBorder="1" applyAlignment="1">
      <alignment horizontal="center" vertical="center"/>
    </xf>
    <xf numFmtId="41" fontId="15" fillId="4" borderId="11" xfId="16" applyNumberFormat="1" applyFont="1" applyFill="1" applyBorder="1" applyAlignment="1">
      <alignment horizontal="right" vertical="center"/>
    </xf>
    <xf numFmtId="41" fontId="15" fillId="4" borderId="11" xfId="17" applyNumberFormat="1" applyFont="1" applyFill="1" applyBorder="1" applyAlignment="1">
      <alignment horizontal="right" vertical="center"/>
    </xf>
    <xf numFmtId="41" fontId="15" fillId="4" borderId="12" xfId="17" applyNumberFormat="1" applyFont="1" applyFill="1" applyBorder="1" applyAlignment="1">
      <alignment horizontal="right" vertical="center"/>
    </xf>
    <xf numFmtId="0" fontId="13" fillId="0" borderId="0" xfId="15" applyAlignment="1">
      <alignment vertical="center"/>
    </xf>
    <xf numFmtId="0" fontId="9" fillId="0" borderId="0" xfId="9" applyFont="1" applyFill="1" applyBorder="1" applyAlignment="1">
      <alignment horizontal="left" vertical="center"/>
    </xf>
    <xf numFmtId="0" fontId="34" fillId="0" borderId="0" xfId="15" applyFont="1" applyFill="1" applyAlignment="1">
      <alignment horizontal="right" vertical="center"/>
    </xf>
    <xf numFmtId="0" fontId="9" fillId="0" borderId="0" xfId="9" applyFont="1" applyFill="1" applyBorder="1" applyAlignment="1">
      <alignment vertical="center"/>
    </xf>
    <xf numFmtId="0" fontId="1" fillId="0" borderId="0" xfId="14">
      <alignment vertical="center"/>
    </xf>
    <xf numFmtId="0" fontId="2" fillId="0" borderId="0" xfId="14" applyFont="1">
      <alignment vertical="center"/>
    </xf>
    <xf numFmtId="3" fontId="1" fillId="0" borderId="0" xfId="14" applyNumberFormat="1">
      <alignment vertical="center"/>
    </xf>
    <xf numFmtId="0" fontId="9" fillId="0" borderId="0" xfId="9" applyFont="1" applyFill="1" applyAlignment="1">
      <alignment horizontal="left" vertical="center"/>
    </xf>
    <xf numFmtId="0" fontId="5" fillId="0" borderId="0" xfId="9" applyFont="1" applyAlignment="1">
      <alignment vertical="center"/>
    </xf>
    <xf numFmtId="0" fontId="9" fillId="0" borderId="0" xfId="9" applyFont="1" applyFill="1" applyAlignment="1">
      <alignment horizontal="right" vertical="center"/>
    </xf>
    <xf numFmtId="0" fontId="9" fillId="6" borderId="3" xfId="18" applyFont="1" applyFill="1" applyBorder="1" applyAlignment="1">
      <alignment horizontal="center" vertical="center" wrapText="1"/>
    </xf>
    <xf numFmtId="0" fontId="5" fillId="6" borderId="15" xfId="14" applyFont="1" applyFill="1" applyBorder="1" applyAlignment="1">
      <alignment horizontal="center" vertical="center"/>
    </xf>
    <xf numFmtId="41" fontId="9" fillId="0" borderId="6" xfId="19" applyFont="1" applyFill="1" applyBorder="1" applyAlignment="1">
      <alignment vertical="center"/>
    </xf>
    <xf numFmtId="41" fontId="9" fillId="0" borderId="7" xfId="19" applyFont="1" applyFill="1" applyBorder="1" applyAlignment="1">
      <alignment vertical="center"/>
    </xf>
    <xf numFmtId="41" fontId="9" fillId="0" borderId="7" xfId="1" applyFont="1" applyFill="1" applyBorder="1" applyAlignment="1">
      <alignment vertical="center"/>
    </xf>
    <xf numFmtId="41" fontId="9" fillId="0" borderId="7" xfId="19" applyFont="1" applyFill="1" applyBorder="1" applyAlignment="1">
      <alignment horizontal="center" vertical="center"/>
    </xf>
    <xf numFmtId="41" fontId="9" fillId="0" borderId="8" xfId="19" applyFont="1" applyFill="1" applyBorder="1" applyAlignment="1">
      <alignment vertical="center"/>
    </xf>
    <xf numFmtId="0" fontId="26" fillId="3" borderId="15" xfId="15" applyFont="1" applyFill="1" applyBorder="1" applyAlignment="1">
      <alignment horizontal="center" vertical="center" wrapText="1"/>
    </xf>
    <xf numFmtId="41" fontId="26" fillId="3" borderId="19" xfId="19" applyNumberFormat="1" applyFont="1" applyFill="1" applyBorder="1" applyAlignment="1">
      <alignment vertical="center"/>
    </xf>
    <xf numFmtId="41" fontId="26" fillId="3" borderId="20" xfId="19" applyNumberFormat="1" applyFont="1" applyFill="1" applyBorder="1" applyAlignment="1">
      <alignment vertical="center"/>
    </xf>
    <xf numFmtId="41" fontId="26" fillId="3" borderId="20" xfId="19" applyNumberFormat="1" applyFont="1" applyFill="1" applyBorder="1" applyAlignment="1">
      <alignment horizontal="center" vertical="center"/>
    </xf>
    <xf numFmtId="41" fontId="26" fillId="3" borderId="21" xfId="19" applyNumberFormat="1" applyFont="1" applyFill="1" applyBorder="1" applyAlignment="1">
      <alignment vertical="center"/>
    </xf>
    <xf numFmtId="0" fontId="9" fillId="0" borderId="0" xfId="9" applyFont="1" applyAlignment="1">
      <alignment vertical="center"/>
    </xf>
    <xf numFmtId="0" fontId="25" fillId="0" borderId="0" xfId="14" applyFont="1" applyAlignment="1">
      <alignment vertical="center"/>
    </xf>
    <xf numFmtId="0" fontId="25" fillId="0" borderId="0" xfId="14" applyFont="1" applyAlignment="1">
      <alignment horizontal="left" vertical="center"/>
    </xf>
    <xf numFmtId="0" fontId="25" fillId="0" borderId="0" xfId="14" applyFont="1">
      <alignment vertical="center"/>
    </xf>
    <xf numFmtId="41" fontId="25" fillId="0" borderId="0" xfId="14" applyNumberFormat="1" applyFont="1">
      <alignment vertical="center"/>
    </xf>
    <xf numFmtId="0" fontId="4" fillId="0" borderId="0" xfId="20" applyAlignment="1">
      <alignment vertical="center"/>
    </xf>
    <xf numFmtId="0" fontId="8" fillId="0" borderId="0" xfId="20" applyFont="1" applyAlignment="1">
      <alignment horizontal="left" vertical="center"/>
    </xf>
    <xf numFmtId="0" fontId="4" fillId="0" borderId="0" xfId="20" applyAlignment="1"/>
    <xf numFmtId="0" fontId="5" fillId="0" borderId="0" xfId="20" applyFont="1" applyAlignment="1">
      <alignment horizontal="center" vertical="center"/>
    </xf>
    <xf numFmtId="0" fontId="11" fillId="2" borderId="3" xfId="20" applyFont="1" applyFill="1" applyBorder="1" applyAlignment="1">
      <alignment horizontal="center" vertical="center" wrapText="1"/>
    </xf>
    <xf numFmtId="0" fontId="11" fillId="0" borderId="5" xfId="20" applyFont="1" applyFill="1" applyBorder="1" applyAlignment="1">
      <alignment horizontal="center" vertical="center"/>
    </xf>
    <xf numFmtId="41" fontId="4" fillId="0" borderId="0" xfId="20" applyNumberFormat="1" applyFont="1" applyFill="1" applyAlignment="1"/>
    <xf numFmtId="0" fontId="4" fillId="0" borderId="0" xfId="20" applyFont="1" applyFill="1" applyAlignment="1"/>
    <xf numFmtId="0" fontId="18" fillId="5" borderId="5" xfId="20" applyFont="1" applyFill="1" applyBorder="1" applyAlignment="1">
      <alignment horizontal="center" vertical="center"/>
    </xf>
    <xf numFmtId="41" fontId="18" fillId="5" borderId="6" xfId="4" applyNumberFormat="1" applyFont="1" applyFill="1" applyBorder="1" applyAlignment="1">
      <alignment horizontal="center" vertical="center"/>
    </xf>
    <xf numFmtId="41" fontId="18" fillId="5" borderId="7" xfId="4" applyNumberFormat="1" applyFont="1" applyFill="1" applyBorder="1" applyAlignment="1">
      <alignment horizontal="center" vertical="center"/>
    </xf>
    <xf numFmtId="41" fontId="18" fillId="5" borderId="8" xfId="4" applyNumberFormat="1" applyFont="1" applyFill="1" applyBorder="1" applyAlignment="1">
      <alignment horizontal="center" vertical="center"/>
    </xf>
    <xf numFmtId="41" fontId="4" fillId="0" borderId="0" xfId="20" applyNumberFormat="1" applyAlignment="1"/>
    <xf numFmtId="0" fontId="11" fillId="4" borderId="5" xfId="20" applyFont="1" applyFill="1" applyBorder="1" applyAlignment="1">
      <alignment horizontal="center" vertical="center"/>
    </xf>
    <xf numFmtId="41" fontId="11" fillId="4" borderId="6" xfId="4" applyNumberFormat="1" applyFont="1" applyFill="1" applyBorder="1" applyAlignment="1">
      <alignment horizontal="center" vertical="center"/>
    </xf>
    <xf numFmtId="41" fontId="11" fillId="4" borderId="7" xfId="4" applyNumberFormat="1" applyFont="1" applyFill="1" applyBorder="1" applyAlignment="1">
      <alignment horizontal="center" vertical="center"/>
    </xf>
    <xf numFmtId="41" fontId="11" fillId="4" borderId="8" xfId="4" applyNumberFormat="1" applyFont="1" applyFill="1" applyBorder="1" applyAlignment="1">
      <alignment horizontal="center" vertical="center"/>
    </xf>
    <xf numFmtId="0" fontId="11" fillId="4" borderId="9" xfId="20" applyFont="1" applyFill="1" applyBorder="1" applyAlignment="1">
      <alignment horizontal="center" vertical="center"/>
    </xf>
    <xf numFmtId="41" fontId="11" fillId="4" borderId="10" xfId="4" applyNumberFormat="1" applyFont="1" applyFill="1" applyBorder="1" applyAlignment="1">
      <alignment horizontal="center" vertical="center"/>
    </xf>
    <xf numFmtId="41" fontId="11" fillId="4" borderId="11" xfId="4" applyNumberFormat="1" applyFont="1" applyFill="1" applyBorder="1" applyAlignment="1">
      <alignment horizontal="center" vertical="center"/>
    </xf>
    <xf numFmtId="41" fontId="11" fillId="4" borderId="12" xfId="4" applyNumberFormat="1" applyFont="1" applyFill="1" applyBorder="1" applyAlignment="1">
      <alignment horizontal="center" vertical="center"/>
    </xf>
    <xf numFmtId="0" fontId="9" fillId="0" borderId="0" xfId="20" applyFont="1" applyBorder="1" applyAlignment="1">
      <alignment horizontal="left" vertical="center"/>
    </xf>
    <xf numFmtId="0" fontId="9" fillId="0" borderId="13" xfId="20" applyFont="1" applyBorder="1" applyAlignment="1">
      <alignment vertical="center"/>
    </xf>
    <xf numFmtId="0" fontId="9" fillId="0" borderId="13" xfId="20" applyFont="1" applyBorder="1" applyAlignment="1">
      <alignment horizontal="right" vertical="center"/>
    </xf>
    <xf numFmtId="0" fontId="9" fillId="0" borderId="0" xfId="20" applyFont="1" applyFill="1" applyBorder="1" applyAlignment="1">
      <alignment horizontal="left" vertical="center"/>
    </xf>
    <xf numFmtId="0" fontId="35" fillId="0" borderId="0" xfId="20" applyFont="1" applyAlignment="1">
      <alignment vertical="center"/>
    </xf>
    <xf numFmtId="0" fontId="35" fillId="0" borderId="0" xfId="20" applyFont="1" applyAlignment="1"/>
    <xf numFmtId="0" fontId="9" fillId="0" borderId="0" xfId="20" applyFont="1" applyAlignment="1">
      <alignment horizontal="center" vertical="center"/>
    </xf>
    <xf numFmtId="0" fontId="9" fillId="2" borderId="3" xfId="20" applyFont="1" applyFill="1" applyBorder="1" applyAlignment="1">
      <alignment horizontal="center" vertical="center" wrapText="1"/>
    </xf>
    <xf numFmtId="0" fontId="9" fillId="0" borderId="5" xfId="20" applyFont="1" applyFill="1" applyBorder="1" applyAlignment="1">
      <alignment horizontal="center" vertical="center"/>
    </xf>
    <xf numFmtId="41" fontId="9" fillId="0" borderId="6" xfId="4" applyFont="1" applyFill="1" applyBorder="1" applyAlignment="1">
      <alignment horizontal="center" vertical="center"/>
    </xf>
    <xf numFmtId="41" fontId="9" fillId="0" borderId="7" xfId="4" applyFont="1" applyFill="1" applyBorder="1" applyAlignment="1">
      <alignment horizontal="center" vertical="center" shrinkToFit="1"/>
    </xf>
    <xf numFmtId="41" fontId="9" fillId="0" borderId="7" xfId="4" applyFont="1" applyBorder="1" applyAlignment="1">
      <alignment horizontal="center" vertical="center"/>
    </xf>
    <xf numFmtId="41" fontId="9" fillId="0" borderId="8" xfId="20" applyNumberFormat="1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</xf>
    <xf numFmtId="0" fontId="9" fillId="0" borderId="0" xfId="20" applyFont="1" applyFill="1" applyBorder="1" applyAlignment="1">
      <alignment horizontal="center" vertical="center"/>
    </xf>
    <xf numFmtId="41" fontId="9" fillId="0" borderId="8" xfId="20" applyNumberFormat="1" applyFont="1" applyFill="1" applyBorder="1" applyAlignment="1">
      <alignment horizontal="center" vertical="center"/>
    </xf>
    <xf numFmtId="0" fontId="26" fillId="5" borderId="5" xfId="20" applyFont="1" applyFill="1" applyBorder="1" applyAlignment="1">
      <alignment horizontal="center" vertical="center"/>
    </xf>
    <xf numFmtId="41" fontId="26" fillId="5" borderId="6" xfId="4" applyFont="1" applyFill="1" applyBorder="1" applyAlignment="1">
      <alignment horizontal="center" vertical="center"/>
    </xf>
    <xf numFmtId="41" fontId="26" fillId="5" borderId="7" xfId="4" applyFont="1" applyFill="1" applyBorder="1" applyAlignment="1">
      <alignment horizontal="center" vertical="center" shrinkToFit="1"/>
    </xf>
    <xf numFmtId="41" fontId="26" fillId="5" borderId="8" xfId="20" applyNumberFormat="1" applyFont="1" applyFill="1" applyBorder="1" applyAlignment="1">
      <alignment horizontal="center" vertical="center"/>
    </xf>
    <xf numFmtId="0" fontId="26" fillId="0" borderId="0" xfId="20" applyFont="1" applyBorder="1" applyAlignment="1">
      <alignment horizontal="center" vertical="center"/>
    </xf>
    <xf numFmtId="0" fontId="9" fillId="4" borderId="5" xfId="20" applyFont="1" applyFill="1" applyBorder="1" applyAlignment="1">
      <alignment horizontal="center" vertical="center"/>
    </xf>
    <xf numFmtId="41" fontId="9" fillId="4" borderId="6" xfId="4" applyFont="1" applyFill="1" applyBorder="1" applyAlignment="1">
      <alignment horizontal="center" vertical="center"/>
    </xf>
    <xf numFmtId="0" fontId="9" fillId="4" borderId="9" xfId="20" applyFont="1" applyFill="1" applyBorder="1" applyAlignment="1">
      <alignment horizontal="center" vertical="center"/>
    </xf>
    <xf numFmtId="41" fontId="9" fillId="4" borderId="27" xfId="4" applyFont="1" applyFill="1" applyBorder="1" applyAlignment="1">
      <alignment horizontal="center" vertical="center"/>
    </xf>
    <xf numFmtId="0" fontId="35" fillId="0" borderId="13" xfId="20" applyFont="1" applyBorder="1" applyAlignment="1">
      <alignment vertical="center"/>
    </xf>
    <xf numFmtId="0" fontId="35" fillId="0" borderId="0" xfId="20" applyFont="1" applyBorder="1" applyAlignment="1"/>
    <xf numFmtId="0" fontId="9" fillId="0" borderId="1" xfId="20" applyFont="1" applyBorder="1" applyAlignment="1">
      <alignment vertical="center"/>
    </xf>
    <xf numFmtId="0" fontId="4" fillId="0" borderId="0" xfId="20" applyAlignment="1">
      <alignment horizontal="center" vertical="center"/>
    </xf>
    <xf numFmtId="41" fontId="9" fillId="0" borderId="8" xfId="4" applyFont="1" applyBorder="1" applyAlignment="1">
      <alignment horizontal="center" vertical="center"/>
    </xf>
    <xf numFmtId="0" fontId="13" fillId="0" borderId="0" xfId="20" applyFont="1" applyBorder="1" applyAlignment="1">
      <alignment horizontal="center" vertical="center"/>
    </xf>
    <xf numFmtId="0" fontId="13" fillId="0" borderId="0" xfId="20" applyFont="1" applyFill="1" applyBorder="1" applyAlignment="1">
      <alignment horizontal="center" vertical="center"/>
    </xf>
    <xf numFmtId="0" fontId="36" fillId="0" borderId="0" xfId="20" applyFont="1" applyBorder="1" applyAlignment="1">
      <alignment horizontal="center" vertical="center"/>
    </xf>
    <xf numFmtId="0" fontId="4" fillId="0" borderId="0" xfId="20" applyBorder="1" applyAlignment="1">
      <alignment horizontal="center" vertical="center"/>
    </xf>
    <xf numFmtId="41" fontId="9" fillId="4" borderId="10" xfId="4" applyFont="1" applyFill="1" applyBorder="1" applyAlignment="1">
      <alignment horizontal="center" vertical="center"/>
    </xf>
    <xf numFmtId="0" fontId="4" fillId="0" borderId="0" xfId="21" applyFont="1" applyAlignment="1">
      <alignment vertical="center"/>
    </xf>
    <xf numFmtId="0" fontId="11" fillId="0" borderId="0" xfId="21" applyFont="1" applyAlignment="1">
      <alignment vertical="center"/>
    </xf>
    <xf numFmtId="0" fontId="23" fillId="0" borderId="0" xfId="21" applyFont="1" applyAlignment="1"/>
    <xf numFmtId="0" fontId="4" fillId="0" borderId="0" xfId="21" applyFont="1" applyAlignment="1"/>
    <xf numFmtId="0" fontId="9" fillId="0" borderId="0" xfId="21" applyFont="1" applyAlignment="1">
      <alignment horizontal="left" vertical="center"/>
    </xf>
    <xf numFmtId="0" fontId="5" fillId="0" borderId="0" xfId="21" applyFont="1" applyAlignment="1">
      <alignment horizontal="center" vertical="center"/>
    </xf>
    <xf numFmtId="0" fontId="23" fillId="0" borderId="0" xfId="21" applyFont="1" applyAlignment="1">
      <alignment vertical="center"/>
    </xf>
    <xf numFmtId="0" fontId="11" fillId="2" borderId="3" xfId="21" applyFont="1" applyFill="1" applyBorder="1" applyAlignment="1">
      <alignment horizontal="center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11" fillId="0" borderId="5" xfId="21" applyFont="1" applyFill="1" applyBorder="1" applyAlignment="1">
      <alignment horizontal="center" vertical="center"/>
    </xf>
    <xf numFmtId="41" fontId="11" fillId="0" borderId="7" xfId="4" applyFont="1" applyBorder="1" applyAlignment="1">
      <alignment horizontal="center" vertical="center"/>
    </xf>
    <xf numFmtId="41" fontId="4" fillId="0" borderId="0" xfId="21" applyNumberFormat="1" applyFont="1" applyAlignment="1"/>
    <xf numFmtId="0" fontId="4" fillId="0" borderId="0" xfId="21" applyFont="1" applyFill="1" applyAlignment="1"/>
    <xf numFmtId="0" fontId="18" fillId="5" borderId="5" xfId="21" applyFont="1" applyFill="1" applyBorder="1" applyAlignment="1">
      <alignment horizontal="center" vertical="center"/>
    </xf>
    <xf numFmtId="41" fontId="18" fillId="3" borderId="7" xfId="4" applyFont="1" applyFill="1" applyBorder="1" applyAlignment="1">
      <alignment horizontal="center" vertical="center"/>
    </xf>
    <xf numFmtId="0" fontId="11" fillId="4" borderId="5" xfId="21" applyFont="1" applyFill="1" applyBorder="1" applyAlignment="1">
      <alignment horizontal="center" vertical="center"/>
    </xf>
    <xf numFmtId="41" fontId="11" fillId="4" borderId="26" xfId="4" applyFont="1" applyFill="1" applyBorder="1" applyAlignment="1">
      <alignment horizontal="center" vertical="center"/>
    </xf>
    <xf numFmtId="41" fontId="17" fillId="4" borderId="7" xfId="22" applyNumberFormat="1" applyFont="1" applyFill="1" applyBorder="1" applyAlignment="1">
      <alignment horizontal="right" vertical="center"/>
    </xf>
    <xf numFmtId="41" fontId="37" fillId="4" borderId="7" xfId="22" applyNumberFormat="1" applyFont="1" applyFill="1" applyBorder="1" applyAlignment="1">
      <alignment horizontal="right" vertical="center" wrapText="1"/>
    </xf>
    <xf numFmtId="41" fontId="11" fillId="4" borderId="7" xfId="3" applyNumberFormat="1" applyFont="1" applyFill="1" applyBorder="1" applyAlignment="1">
      <alignment horizontal="center" vertical="center"/>
    </xf>
    <xf numFmtId="41" fontId="37" fillId="4" borderId="7" xfId="22" applyNumberFormat="1" applyFont="1" applyFill="1" applyBorder="1" applyAlignment="1">
      <alignment horizontal="center" vertical="center" wrapText="1"/>
    </xf>
    <xf numFmtId="41" fontId="11" fillId="4" borderId="7" xfId="21" applyNumberFormat="1" applyFont="1" applyFill="1" applyBorder="1" applyAlignment="1">
      <alignment horizontal="center" vertical="center"/>
    </xf>
    <xf numFmtId="41" fontId="11" fillId="4" borderId="8" xfId="21" applyNumberFormat="1" applyFont="1" applyFill="1" applyBorder="1" applyAlignment="1">
      <alignment horizontal="center" vertical="center"/>
    </xf>
    <xf numFmtId="41" fontId="11" fillId="4" borderId="7" xfId="4" applyNumberFormat="1" applyFont="1" applyFill="1" applyBorder="1" applyAlignment="1">
      <alignment horizontal="right" vertical="center"/>
    </xf>
    <xf numFmtId="0" fontId="11" fillId="4" borderId="9" xfId="21" applyFont="1" applyFill="1" applyBorder="1" applyAlignment="1">
      <alignment horizontal="center" vertical="center"/>
    </xf>
    <xf numFmtId="41" fontId="11" fillId="4" borderId="27" xfId="4" applyFont="1" applyFill="1" applyBorder="1" applyAlignment="1">
      <alignment horizontal="center" vertical="center"/>
    </xf>
    <xf numFmtId="41" fontId="11" fillId="4" borderId="11" xfId="4" applyNumberFormat="1" applyFont="1" applyFill="1" applyBorder="1" applyAlignment="1">
      <alignment horizontal="right" vertical="center"/>
    </xf>
    <xf numFmtId="41" fontId="37" fillId="4" borderId="11" xfId="22" applyNumberFormat="1" applyFont="1" applyFill="1" applyBorder="1" applyAlignment="1">
      <alignment horizontal="right" vertical="center" wrapText="1"/>
    </xf>
    <xf numFmtId="41" fontId="11" fillId="4" borderId="11" xfId="3" applyNumberFormat="1" applyFont="1" applyFill="1" applyBorder="1" applyAlignment="1">
      <alignment horizontal="center" vertical="center"/>
    </xf>
    <xf numFmtId="41" fontId="37" fillId="4" borderId="11" xfId="22" applyNumberFormat="1" applyFont="1" applyFill="1" applyBorder="1" applyAlignment="1">
      <alignment horizontal="center" vertical="center" wrapText="1"/>
    </xf>
    <xf numFmtId="41" fontId="11" fillId="4" borderId="11" xfId="21" applyNumberFormat="1" applyFont="1" applyFill="1" applyBorder="1" applyAlignment="1">
      <alignment horizontal="center" vertical="center"/>
    </xf>
    <xf numFmtId="41" fontId="11" fillId="4" borderId="12" xfId="21" applyNumberFormat="1" applyFont="1" applyFill="1" applyBorder="1" applyAlignment="1">
      <alignment horizontal="center" vertical="center"/>
    </xf>
    <xf numFmtId="0" fontId="9" fillId="0" borderId="0" xfId="21" applyFont="1" applyBorder="1" applyAlignment="1">
      <alignment horizontal="left" vertical="center"/>
    </xf>
    <xf numFmtId="0" fontId="11" fillId="0" borderId="0" xfId="21" applyFont="1" applyAlignment="1"/>
    <xf numFmtId="0" fontId="13" fillId="0" borderId="0" xfId="23" applyFont="1" applyFill="1" applyAlignment="1">
      <alignment vertical="center"/>
    </xf>
    <xf numFmtId="0" fontId="13" fillId="0" borderId="0" xfId="24" applyFont="1" applyFill="1"/>
    <xf numFmtId="0" fontId="38" fillId="0" borderId="0" xfId="24" applyFont="1" applyFill="1" applyBorder="1" applyAlignment="1">
      <alignment horizontal="left" vertical="center"/>
    </xf>
    <xf numFmtId="0" fontId="13" fillId="0" borderId="0" xfId="24" applyFont="1" applyFill="1" applyAlignment="1">
      <alignment vertical="center"/>
    </xf>
    <xf numFmtId="0" fontId="9" fillId="0" borderId="0" xfId="23" applyFont="1" applyFill="1">
      <alignment vertical="center"/>
    </xf>
    <xf numFmtId="0" fontId="9" fillId="2" borderId="3" xfId="23" applyFont="1" applyFill="1" applyBorder="1" applyAlignment="1">
      <alignment horizontal="center" vertical="center" wrapText="1"/>
    </xf>
    <xf numFmtId="0" fontId="11" fillId="0" borderId="39" xfId="25" applyFont="1" applyFill="1" applyBorder="1" applyAlignment="1">
      <alignment horizontal="center" vertical="center"/>
    </xf>
    <xf numFmtId="41" fontId="19" fillId="0" borderId="40" xfId="3" applyFont="1" applyFill="1" applyBorder="1">
      <alignment vertical="center"/>
    </xf>
    <xf numFmtId="41" fontId="19" fillId="0" borderId="41" xfId="3" applyFont="1" applyFill="1" applyBorder="1">
      <alignment vertical="center"/>
    </xf>
    <xf numFmtId="176" fontId="19" fillId="0" borderId="7" xfId="3" applyNumberFormat="1" applyFont="1" applyFill="1" applyBorder="1">
      <alignment vertical="center"/>
    </xf>
    <xf numFmtId="176" fontId="19" fillId="0" borderId="8" xfId="3" applyNumberFormat="1" applyFont="1" applyFill="1" applyBorder="1">
      <alignment vertical="center"/>
    </xf>
    <xf numFmtId="0" fontId="39" fillId="0" borderId="0" xfId="23" applyFont="1" applyFill="1">
      <alignment vertical="center"/>
    </xf>
    <xf numFmtId="0" fontId="13" fillId="0" borderId="0" xfId="23" applyFont="1" applyFill="1">
      <alignment vertical="center"/>
    </xf>
    <xf numFmtId="0" fontId="11" fillId="0" borderId="5" xfId="25" applyFont="1" applyFill="1" applyBorder="1" applyAlignment="1">
      <alignment horizontal="center" vertical="center"/>
    </xf>
    <xf numFmtId="41" fontId="19" fillId="0" borderId="6" xfId="3" applyFont="1" applyFill="1" applyBorder="1">
      <alignment vertical="center"/>
    </xf>
    <xf numFmtId="41" fontId="19" fillId="0" borderId="7" xfId="3" applyFont="1" applyFill="1" applyBorder="1">
      <alignment vertical="center"/>
    </xf>
    <xf numFmtId="0" fontId="18" fillId="5" borderId="5" xfId="25" applyFont="1" applyFill="1" applyBorder="1" applyAlignment="1">
      <alignment horizontal="center" vertical="center"/>
    </xf>
    <xf numFmtId="41" fontId="40" fillId="5" borderId="6" xfId="3" applyFont="1" applyFill="1" applyBorder="1">
      <alignment vertical="center"/>
    </xf>
    <xf numFmtId="41" fontId="40" fillId="5" borderId="7" xfId="3" applyFont="1" applyFill="1" applyBorder="1">
      <alignment vertical="center"/>
    </xf>
    <xf numFmtId="176" fontId="40" fillId="5" borderId="7" xfId="3" applyNumberFormat="1" applyFont="1" applyFill="1" applyBorder="1">
      <alignment vertical="center"/>
    </xf>
    <xf numFmtId="176" fontId="40" fillId="5" borderId="8" xfId="3" applyNumberFormat="1" applyFont="1" applyFill="1" applyBorder="1">
      <alignment vertical="center"/>
    </xf>
    <xf numFmtId="0" fontId="36" fillId="0" borderId="0" xfId="23" applyFont="1" applyFill="1">
      <alignment vertical="center"/>
    </xf>
    <xf numFmtId="0" fontId="11" fillId="4" borderId="5" xfId="25" applyFont="1" applyFill="1" applyBorder="1" applyAlignment="1">
      <alignment horizontal="center" vertical="center"/>
    </xf>
    <xf numFmtId="41" fontId="19" fillId="4" borderId="6" xfId="3" applyFont="1" applyFill="1" applyBorder="1">
      <alignment vertical="center"/>
    </xf>
    <xf numFmtId="41" fontId="19" fillId="4" borderId="7" xfId="26" applyFont="1" applyFill="1" applyBorder="1">
      <alignment vertical="center"/>
    </xf>
    <xf numFmtId="41" fontId="19" fillId="4" borderId="7" xfId="3" applyFont="1" applyFill="1" applyBorder="1">
      <alignment vertical="center"/>
    </xf>
    <xf numFmtId="176" fontId="19" fillId="4" borderId="7" xfId="3" applyNumberFormat="1" applyFont="1" applyFill="1" applyBorder="1">
      <alignment vertical="center"/>
    </xf>
    <xf numFmtId="176" fontId="19" fillId="4" borderId="8" xfId="3" applyNumberFormat="1" applyFont="1" applyFill="1" applyBorder="1">
      <alignment vertical="center"/>
    </xf>
    <xf numFmtId="41" fontId="19" fillId="4" borderId="0" xfId="26" applyFont="1" applyFill="1">
      <alignment vertical="center"/>
    </xf>
    <xf numFmtId="0" fontId="11" fillId="4" borderId="9" xfId="25" applyFont="1" applyFill="1" applyBorder="1" applyAlignment="1">
      <alignment horizontal="center" vertical="center"/>
    </xf>
    <xf numFmtId="41" fontId="19" fillId="4" borderId="10" xfId="3" applyFont="1" applyFill="1" applyBorder="1">
      <alignment vertical="center"/>
    </xf>
    <xf numFmtId="41" fontId="19" fillId="4" borderId="11" xfId="26" applyFont="1" applyFill="1" applyBorder="1">
      <alignment vertical="center"/>
    </xf>
    <xf numFmtId="41" fontId="19" fillId="4" borderId="11" xfId="3" applyFont="1" applyFill="1" applyBorder="1">
      <alignment vertical="center"/>
    </xf>
    <xf numFmtId="176" fontId="19" fillId="4" borderId="11" xfId="3" applyNumberFormat="1" applyFont="1" applyFill="1" applyBorder="1">
      <alignment vertical="center"/>
    </xf>
    <xf numFmtId="176" fontId="19" fillId="4" borderId="12" xfId="3" applyNumberFormat="1" applyFont="1" applyFill="1" applyBorder="1">
      <alignment vertical="center"/>
    </xf>
    <xf numFmtId="0" fontId="39" fillId="0" borderId="0" xfId="23" applyFont="1" applyFill="1" applyAlignment="1">
      <alignment vertical="center"/>
    </xf>
    <xf numFmtId="0" fontId="11" fillId="0" borderId="0" xfId="20" applyFont="1" applyAlignment="1">
      <alignment vertical="center"/>
    </xf>
    <xf numFmtId="0" fontId="9" fillId="0" borderId="0" xfId="20" applyFont="1" applyAlignment="1">
      <alignment horizontal="left" vertical="center"/>
    </xf>
    <xf numFmtId="0" fontId="4" fillId="0" borderId="0" xfId="20" applyFill="1" applyAlignment="1"/>
    <xf numFmtId="0" fontId="4" fillId="0" borderId="0" xfId="20" applyFont="1" applyAlignment="1"/>
    <xf numFmtId="0" fontId="15" fillId="0" borderId="13" xfId="20" applyFont="1" applyBorder="1" applyAlignment="1">
      <alignment vertical="center"/>
    </xf>
    <xf numFmtId="0" fontId="15" fillId="0" borderId="13" xfId="20" applyFont="1" applyBorder="1" applyAlignment="1">
      <alignment horizontal="right" vertical="center"/>
    </xf>
    <xf numFmtId="0" fontId="11" fillId="0" borderId="0" xfId="20" applyFont="1" applyAlignment="1"/>
    <xf numFmtId="0" fontId="11" fillId="2" borderId="15" xfId="20" applyFont="1" applyFill="1" applyBorder="1" applyAlignment="1">
      <alignment vertical="center" wrapText="1"/>
    </xf>
    <xf numFmtId="0" fontId="11" fillId="2" borderId="15" xfId="20" applyFont="1" applyFill="1" applyBorder="1" applyAlignment="1">
      <alignment horizontal="center" vertical="center" wrapText="1"/>
    </xf>
    <xf numFmtId="41" fontId="11" fillId="0" borderId="48" xfId="4" applyNumberFormat="1" applyFont="1" applyFill="1" applyBorder="1" applyAlignment="1">
      <alignment horizontal="center" vertical="center" shrinkToFit="1"/>
    </xf>
    <xf numFmtId="41" fontId="11" fillId="0" borderId="23" xfId="4" applyNumberFormat="1" applyFont="1" applyFill="1" applyBorder="1" applyAlignment="1">
      <alignment horizontal="center" vertical="center" shrinkToFit="1"/>
    </xf>
    <xf numFmtId="41" fontId="11" fillId="0" borderId="54" xfId="4" applyNumberFormat="1" applyFont="1" applyFill="1" applyBorder="1" applyAlignment="1">
      <alignment horizontal="center" vertical="center" shrinkToFit="1"/>
    </xf>
    <xf numFmtId="41" fontId="11" fillId="0" borderId="55" xfId="4" applyNumberFormat="1" applyFont="1" applyFill="1" applyBorder="1" applyAlignment="1">
      <alignment horizontal="center" vertical="center" shrinkToFit="1"/>
    </xf>
    <xf numFmtId="0" fontId="13" fillId="0" borderId="0" xfId="20" applyFont="1" applyAlignment="1"/>
    <xf numFmtId="0" fontId="13" fillId="0" borderId="0" xfId="20" applyFont="1" applyFill="1" applyAlignment="1"/>
    <xf numFmtId="41" fontId="11" fillId="0" borderId="56" xfId="4" applyNumberFormat="1" applyFont="1" applyFill="1" applyBorder="1" applyAlignment="1">
      <alignment horizontal="center" vertical="center" shrinkToFit="1"/>
    </xf>
    <xf numFmtId="41" fontId="18" fillId="5" borderId="48" xfId="4" applyNumberFormat="1" applyFont="1" applyFill="1" applyBorder="1" applyAlignment="1">
      <alignment horizontal="center" vertical="center" shrinkToFit="1"/>
    </xf>
    <xf numFmtId="41" fontId="18" fillId="5" borderId="23" xfId="4" applyNumberFormat="1" applyFont="1" applyFill="1" applyBorder="1" applyAlignment="1">
      <alignment horizontal="center" vertical="center" shrinkToFit="1"/>
    </xf>
    <xf numFmtId="41" fontId="18" fillId="5" borderId="54" xfId="4" applyNumberFormat="1" applyFont="1" applyFill="1" applyBorder="1" applyAlignment="1">
      <alignment horizontal="center" vertical="center" shrinkToFit="1"/>
    </xf>
    <xf numFmtId="41" fontId="18" fillId="5" borderId="56" xfId="4" applyNumberFormat="1" applyFont="1" applyFill="1" applyBorder="1" applyAlignment="1">
      <alignment horizontal="center" vertical="center" shrinkToFit="1"/>
    </xf>
    <xf numFmtId="41" fontId="18" fillId="5" borderId="55" xfId="4" applyNumberFormat="1" applyFont="1" applyFill="1" applyBorder="1" applyAlignment="1">
      <alignment horizontal="center" vertical="center" shrinkToFit="1"/>
    </xf>
    <xf numFmtId="41" fontId="11" fillId="4" borderId="7" xfId="19" applyFont="1" applyFill="1" applyBorder="1" applyAlignment="1">
      <alignment horizontal="center" vertical="center"/>
    </xf>
    <xf numFmtId="41" fontId="11" fillId="4" borderId="6" xfId="19" applyFont="1" applyFill="1" applyBorder="1" applyAlignment="1">
      <alignment horizontal="center" vertical="center"/>
    </xf>
    <xf numFmtId="41" fontId="11" fillId="4" borderId="8" xfId="19" applyFont="1" applyFill="1" applyBorder="1" applyAlignment="1">
      <alignment horizontal="center" vertical="center"/>
    </xf>
    <xf numFmtId="41" fontId="4" fillId="0" borderId="0" xfId="20" applyNumberFormat="1" applyFont="1" applyAlignment="1"/>
    <xf numFmtId="0" fontId="23" fillId="7" borderId="0" xfId="20" applyFont="1" applyFill="1" applyAlignment="1"/>
    <xf numFmtId="0" fontId="11" fillId="4" borderId="57" xfId="20" applyFont="1" applyFill="1" applyBorder="1" applyAlignment="1">
      <alignment horizontal="center" vertical="center"/>
    </xf>
    <xf numFmtId="41" fontId="11" fillId="4" borderId="56" xfId="4" applyFont="1" applyFill="1" applyBorder="1" applyAlignment="1">
      <alignment horizontal="center" vertical="center"/>
    </xf>
    <xf numFmtId="0" fontId="4" fillId="7" borderId="0" xfId="20" applyFont="1" applyFill="1" applyAlignment="1"/>
    <xf numFmtId="41" fontId="11" fillId="4" borderId="0" xfId="19" applyFont="1" applyFill="1" applyAlignment="1">
      <alignment horizontal="center" vertical="center"/>
    </xf>
    <xf numFmtId="41" fontId="11" fillId="4" borderId="46" xfId="19" applyFont="1" applyFill="1" applyBorder="1" applyAlignment="1">
      <alignment horizontal="center" vertical="center"/>
    </xf>
    <xf numFmtId="41" fontId="11" fillId="4" borderId="45" xfId="19" applyFont="1" applyFill="1" applyBorder="1" applyAlignment="1">
      <alignment horizontal="center" vertical="center"/>
    </xf>
    <xf numFmtId="41" fontId="11" fillId="4" borderId="47" xfId="19" applyFont="1" applyFill="1" applyBorder="1" applyAlignment="1">
      <alignment horizontal="center" vertical="center"/>
    </xf>
    <xf numFmtId="41" fontId="11" fillId="4" borderId="11" xfId="19" applyFont="1" applyFill="1" applyBorder="1" applyAlignment="1">
      <alignment horizontal="center" vertical="center"/>
    </xf>
    <xf numFmtId="41" fontId="11" fillId="4" borderId="10" xfId="19" applyFont="1" applyFill="1" applyBorder="1" applyAlignment="1">
      <alignment horizontal="center" vertical="center"/>
    </xf>
    <xf numFmtId="41" fontId="11" fillId="4" borderId="12" xfId="19" applyFont="1" applyFill="1" applyBorder="1" applyAlignment="1">
      <alignment horizontal="center" vertical="center"/>
    </xf>
    <xf numFmtId="0" fontId="4" fillId="0" borderId="13" xfId="20" applyBorder="1" applyAlignment="1">
      <alignment vertical="center"/>
    </xf>
    <xf numFmtId="41" fontId="11" fillId="0" borderId="13" xfId="4" applyFont="1" applyFill="1" applyBorder="1" applyAlignment="1">
      <alignment horizontal="center" vertical="center"/>
    </xf>
    <xf numFmtId="0" fontId="11" fillId="7" borderId="39" xfId="20" applyNumberFormat="1" applyFont="1" applyFill="1" applyBorder="1" applyAlignment="1">
      <alignment horizontal="center" vertical="center" wrapText="1"/>
    </xf>
    <xf numFmtId="41" fontId="11" fillId="7" borderId="40" xfId="20" applyNumberFormat="1" applyFont="1" applyFill="1" applyBorder="1" applyAlignment="1">
      <alignment horizontal="center" vertical="center"/>
    </xf>
    <xf numFmtId="41" fontId="11" fillId="7" borderId="41" xfId="20" applyNumberFormat="1" applyFont="1" applyFill="1" applyBorder="1" applyAlignment="1">
      <alignment horizontal="center" vertical="center"/>
    </xf>
    <xf numFmtId="41" fontId="11" fillId="7" borderId="58" xfId="20" applyNumberFormat="1" applyFont="1" applyFill="1" applyBorder="1" applyAlignment="1">
      <alignment horizontal="center" vertical="center"/>
    </xf>
    <xf numFmtId="41" fontId="11" fillId="7" borderId="42" xfId="20" applyNumberFormat="1" applyFont="1" applyFill="1" applyBorder="1" applyAlignment="1">
      <alignment horizontal="center" vertical="center"/>
    </xf>
    <xf numFmtId="0" fontId="4" fillId="7" borderId="0" xfId="20" applyFill="1" applyAlignment="1"/>
    <xf numFmtId="0" fontId="11" fillId="0" borderId="39" xfId="20" applyFont="1" applyFill="1" applyBorder="1" applyAlignment="1">
      <alignment horizontal="center" vertical="center"/>
    </xf>
    <xf numFmtId="41" fontId="11" fillId="0" borderId="42" xfId="4" applyFont="1" applyFill="1" applyBorder="1" applyAlignment="1">
      <alignment horizontal="center" vertical="center"/>
    </xf>
    <xf numFmtId="0" fontId="18" fillId="5" borderId="39" xfId="20" applyFont="1" applyFill="1" applyBorder="1" applyAlignment="1">
      <alignment horizontal="center" vertical="center"/>
    </xf>
    <xf numFmtId="41" fontId="18" fillId="5" borderId="40" xfId="4" applyFont="1" applyFill="1" applyBorder="1" applyAlignment="1">
      <alignment horizontal="center" vertical="center"/>
    </xf>
    <xf numFmtId="41" fontId="18" fillId="5" borderId="42" xfId="4" applyFont="1" applyFill="1" applyBorder="1" applyAlignment="1">
      <alignment horizontal="center" vertical="center"/>
    </xf>
    <xf numFmtId="41" fontId="18" fillId="4" borderId="7" xfId="4" applyFont="1" applyFill="1" applyBorder="1" applyAlignment="1">
      <alignment horizontal="center" vertical="center"/>
    </xf>
    <xf numFmtId="41" fontId="18" fillId="4" borderId="11" xfId="4" applyFont="1" applyFill="1" applyBorder="1" applyAlignment="1">
      <alignment horizontal="center" vertical="center"/>
    </xf>
    <xf numFmtId="0" fontId="42" fillId="0" borderId="0" xfId="20" applyFont="1" applyAlignment="1"/>
    <xf numFmtId="0" fontId="43" fillId="0" borderId="0" xfId="20" applyFont="1" applyAlignment="1"/>
    <xf numFmtId="0" fontId="11" fillId="0" borderId="57" xfId="20" applyFont="1" applyFill="1" applyBorder="1" applyAlignment="1">
      <alignment horizontal="center" vertical="center"/>
    </xf>
    <xf numFmtId="41" fontId="11" fillId="0" borderId="56" xfId="4" applyNumberFormat="1" applyFont="1" applyFill="1" applyBorder="1" applyAlignment="1">
      <alignment horizontal="center" vertical="center"/>
    </xf>
    <xf numFmtId="41" fontId="11" fillId="0" borderId="54" xfId="4" applyNumberFormat="1" applyFont="1" applyFill="1" applyBorder="1" applyAlignment="1">
      <alignment horizontal="center" vertical="center"/>
    </xf>
    <xf numFmtId="41" fontId="19" fillId="0" borderId="59" xfId="20" applyNumberFormat="1" applyFont="1" applyBorder="1" applyAlignment="1">
      <alignment horizontal="center" vertical="center"/>
    </xf>
    <xf numFmtId="41" fontId="19" fillId="0" borderId="7" xfId="20" applyNumberFormat="1" applyFont="1" applyFill="1" applyBorder="1" applyAlignment="1">
      <alignment vertical="center"/>
    </xf>
    <xf numFmtId="41" fontId="19" fillId="0" borderId="8" xfId="20" applyNumberFormat="1" applyFont="1" applyFill="1" applyBorder="1" applyAlignment="1">
      <alignment vertical="center"/>
    </xf>
    <xf numFmtId="0" fontId="18" fillId="3" borderId="15" xfId="20" applyFont="1" applyFill="1" applyBorder="1" applyAlignment="1">
      <alignment horizontal="center" vertical="center"/>
    </xf>
    <xf numFmtId="41" fontId="40" fillId="3" borderId="20" xfId="20" applyNumberFormat="1" applyFont="1" applyFill="1" applyBorder="1" applyAlignment="1">
      <alignment vertical="center"/>
    </xf>
    <xf numFmtId="41" fontId="40" fillId="3" borderId="21" xfId="20" applyNumberFormat="1" applyFont="1" applyFill="1" applyBorder="1" applyAlignment="1">
      <alignment vertical="center"/>
    </xf>
    <xf numFmtId="0" fontId="13" fillId="0" borderId="0" xfId="20" applyFont="1" applyAlignment="1">
      <alignment vertical="center"/>
    </xf>
    <xf numFmtId="0" fontId="9" fillId="0" borderId="1" xfId="20" applyFont="1" applyBorder="1" applyAlignment="1">
      <alignment horizontal="right" vertical="center"/>
    </xf>
    <xf numFmtId="0" fontId="11" fillId="0" borderId="57" xfId="20" applyFont="1" applyBorder="1" applyAlignment="1">
      <alignment horizontal="center" vertical="center"/>
    </xf>
    <xf numFmtId="41" fontId="11" fillId="0" borderId="56" xfId="4" applyFont="1" applyBorder="1" applyAlignment="1">
      <alignment horizontal="center" vertical="center"/>
    </xf>
    <xf numFmtId="41" fontId="11" fillId="0" borderId="54" xfId="4" applyFont="1" applyBorder="1" applyAlignment="1">
      <alignment horizontal="center" vertical="center"/>
    </xf>
    <xf numFmtId="41" fontId="11" fillId="0" borderId="59" xfId="4" applyFont="1" applyBorder="1" applyAlignment="1">
      <alignment horizontal="center" vertical="center"/>
    </xf>
    <xf numFmtId="0" fontId="28" fillId="0" borderId="0" xfId="27" applyAlignment="1">
      <alignment vertical="center"/>
    </xf>
    <xf numFmtId="0" fontId="28" fillId="0" borderId="0" xfId="27" applyAlignment="1"/>
    <xf numFmtId="0" fontId="25" fillId="0" borderId="0" xfId="27" applyFont="1" applyAlignment="1">
      <alignment horizontal="left" vertical="center"/>
    </xf>
    <xf numFmtId="0" fontId="25" fillId="0" borderId="0" xfId="27" applyFont="1" applyAlignment="1">
      <alignment horizontal="right" vertical="center"/>
    </xf>
    <xf numFmtId="0" fontId="11" fillId="2" borderId="3" xfId="27" applyFont="1" applyFill="1" applyBorder="1" applyAlignment="1">
      <alignment horizontal="center" vertical="center" wrapText="1"/>
    </xf>
    <xf numFmtId="0" fontId="11" fillId="0" borderId="5" xfId="27" applyFont="1" applyBorder="1" applyAlignment="1">
      <alignment horizontal="center" vertical="center"/>
    </xf>
    <xf numFmtId="41" fontId="11" fillId="0" borderId="6" xfId="27" applyNumberFormat="1" applyFont="1" applyBorder="1" applyAlignment="1">
      <alignment horizontal="center" vertical="center" shrinkToFit="1"/>
    </xf>
    <xf numFmtId="41" fontId="11" fillId="0" borderId="7" xfId="27" applyNumberFormat="1" applyFont="1" applyBorder="1" applyAlignment="1">
      <alignment horizontal="center" vertical="center" shrinkToFit="1"/>
    </xf>
    <xf numFmtId="41" fontId="11" fillId="0" borderId="23" xfId="27" applyNumberFormat="1" applyFont="1" applyBorder="1" applyAlignment="1">
      <alignment horizontal="center" vertical="center" shrinkToFit="1"/>
    </xf>
    <xf numFmtId="41" fontId="11" fillId="0" borderId="59" xfId="27" applyNumberFormat="1" applyFont="1" applyBorder="1" applyAlignment="1">
      <alignment horizontal="center" vertical="center" shrinkToFit="1"/>
    </xf>
    <xf numFmtId="0" fontId="11" fillId="0" borderId="5" xfId="27" applyFont="1" applyFill="1" applyBorder="1" applyAlignment="1">
      <alignment horizontal="center" vertical="center"/>
    </xf>
    <xf numFmtId="41" fontId="11" fillId="0" borderId="6" xfId="27" applyNumberFormat="1" applyFont="1" applyFill="1" applyBorder="1" applyAlignment="1">
      <alignment horizontal="center" vertical="center"/>
    </xf>
    <xf numFmtId="41" fontId="11" fillId="0" borderId="7" xfId="27" applyNumberFormat="1" applyFont="1" applyFill="1" applyBorder="1" applyAlignment="1">
      <alignment horizontal="center" vertical="center"/>
    </xf>
    <xf numFmtId="41" fontId="11" fillId="0" borderId="23" xfId="27" applyNumberFormat="1" applyFont="1" applyFill="1" applyBorder="1" applyAlignment="1">
      <alignment horizontal="center" vertical="center"/>
    </xf>
    <xf numFmtId="41" fontId="11" fillId="0" borderId="8" xfId="27" applyNumberFormat="1" applyFont="1" applyFill="1" applyBorder="1" applyAlignment="1">
      <alignment horizontal="center" vertical="center"/>
    </xf>
    <xf numFmtId="0" fontId="28" fillId="0" borderId="0" xfId="27" applyBorder="1" applyAlignment="1"/>
    <xf numFmtId="0" fontId="18" fillId="3" borderId="15" xfId="27" applyFont="1" applyFill="1" applyBorder="1" applyAlignment="1">
      <alignment horizontal="center" vertical="center"/>
    </xf>
    <xf numFmtId="41" fontId="18" fillId="3" borderId="19" xfId="27" applyNumberFormat="1" applyFont="1" applyFill="1" applyBorder="1" applyAlignment="1">
      <alignment horizontal="center" vertical="center"/>
    </xf>
    <xf numFmtId="41" fontId="18" fillId="3" borderId="20" xfId="27" applyNumberFormat="1" applyFont="1" applyFill="1" applyBorder="1" applyAlignment="1">
      <alignment horizontal="center" vertical="center"/>
    </xf>
    <xf numFmtId="41" fontId="18" fillId="3" borderId="37" xfId="27" applyNumberFormat="1" applyFont="1" applyFill="1" applyBorder="1" applyAlignment="1">
      <alignment horizontal="center" vertical="center"/>
    </xf>
    <xf numFmtId="41" fontId="18" fillId="3" borderId="21" xfId="27" applyNumberFormat="1" applyFont="1" applyFill="1" applyBorder="1" applyAlignment="1">
      <alignment horizontal="center" vertical="center"/>
    </xf>
    <xf numFmtId="0" fontId="28" fillId="0" borderId="43" xfId="27" applyBorder="1" applyAlignment="1"/>
    <xf numFmtId="0" fontId="25" fillId="0" borderId="0" xfId="27" applyFont="1" applyAlignment="1">
      <alignment vertical="center"/>
    </xf>
    <xf numFmtId="0" fontId="25" fillId="0" borderId="13" xfId="27" applyFont="1" applyBorder="1" applyAlignment="1">
      <alignment vertical="center"/>
    </xf>
    <xf numFmtId="0" fontId="25" fillId="0" borderId="13" xfId="27" applyFont="1" applyBorder="1" applyAlignment="1">
      <alignment horizontal="right" vertical="center"/>
    </xf>
    <xf numFmtId="0" fontId="9" fillId="0" borderId="0" xfId="27" applyFont="1" applyBorder="1" applyAlignment="1">
      <alignment horizontal="right" vertical="center"/>
    </xf>
    <xf numFmtId="0" fontId="6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9" fillId="0" borderId="1" xfId="2" applyFont="1" applyBorder="1" applyAlignment="1">
      <alignment horizontal="left"/>
    </xf>
    <xf numFmtId="0" fontId="9" fillId="0" borderId="1" xfId="2" applyFont="1" applyBorder="1" applyAlignment="1">
      <alignment horizontal="right"/>
    </xf>
    <xf numFmtId="41" fontId="11" fillId="2" borderId="2" xfId="3" applyFont="1" applyFill="1" applyBorder="1" applyAlignment="1">
      <alignment horizontal="left" vertical="center" wrapText="1"/>
    </xf>
    <xf numFmtId="41" fontId="11" fillId="2" borderId="4" xfId="3" applyFont="1" applyFill="1" applyBorder="1" applyAlignment="1">
      <alignment horizontal="left" vertical="center" wrapText="1"/>
    </xf>
    <xf numFmtId="41" fontId="11" fillId="2" borderId="3" xfId="3" applyFont="1" applyFill="1" applyBorder="1" applyAlignment="1">
      <alignment horizontal="center" vertical="center" wrapText="1"/>
    </xf>
    <xf numFmtId="41" fontId="9" fillId="2" borderId="3" xfId="3" applyFont="1" applyFill="1" applyBorder="1" applyAlignment="1">
      <alignment horizontal="center" vertical="center" wrapText="1"/>
    </xf>
    <xf numFmtId="0" fontId="11" fillId="2" borderId="3" xfId="3" applyNumberFormat="1" applyFont="1" applyFill="1" applyBorder="1" applyAlignment="1">
      <alignment horizontal="center" vertical="center" wrapText="1"/>
    </xf>
    <xf numFmtId="0" fontId="9" fillId="0" borderId="13" xfId="2" applyFont="1" applyBorder="1" applyAlignment="1">
      <alignment horizontal="right" vertical="center"/>
    </xf>
    <xf numFmtId="0" fontId="9" fillId="0" borderId="0" xfId="2" applyFont="1" applyAlignment="1">
      <alignment horizontal="left" vertical="center" wrapText="1"/>
    </xf>
    <xf numFmtId="0" fontId="5" fillId="0" borderId="0" xfId="2" applyFont="1" applyAlignment="1">
      <alignment horizontal="center" vertical="center"/>
    </xf>
    <xf numFmtId="0" fontId="9" fillId="0" borderId="13" xfId="2" applyFont="1" applyFill="1" applyBorder="1" applyAlignment="1">
      <alignment horizontal="right" vertical="center"/>
    </xf>
    <xf numFmtId="0" fontId="17" fillId="2" borderId="14" xfId="3" applyNumberFormat="1" applyFont="1" applyFill="1" applyBorder="1" applyAlignment="1">
      <alignment horizontal="center" vertical="center" wrapText="1"/>
    </xf>
    <xf numFmtId="0" fontId="17" fillId="2" borderId="15" xfId="3" applyNumberFormat="1" applyFont="1" applyFill="1" applyBorder="1" applyAlignment="1">
      <alignment horizontal="center" vertical="center" wrapText="1"/>
    </xf>
    <xf numFmtId="0" fontId="9" fillId="0" borderId="1" xfId="2" applyFont="1" applyBorder="1" applyAlignment="1">
      <alignment horizontal="right" vertical="center"/>
    </xf>
    <xf numFmtId="0" fontId="11" fillId="2" borderId="16" xfId="2" applyFont="1" applyFill="1" applyBorder="1" applyAlignment="1">
      <alignment horizontal="left" vertical="center" wrapText="1"/>
    </xf>
    <xf numFmtId="0" fontId="11" fillId="2" borderId="17" xfId="2" applyFont="1" applyFill="1" applyBorder="1" applyAlignment="1">
      <alignment horizontal="left" vertical="center" wrapText="1"/>
    </xf>
    <xf numFmtId="0" fontId="11" fillId="2" borderId="18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center" vertical="center" wrapText="1"/>
    </xf>
    <xf numFmtId="0" fontId="15" fillId="0" borderId="13" xfId="2" applyFont="1" applyBorder="1" applyAlignment="1">
      <alignment horizontal="right" vertical="center"/>
    </xf>
    <xf numFmtId="0" fontId="11" fillId="2" borderId="2" xfId="2" applyFont="1" applyFill="1" applyBorder="1" applyAlignment="1">
      <alignment horizontal="left" vertical="center" wrapText="1"/>
    </xf>
    <xf numFmtId="0" fontId="11" fillId="2" borderId="22" xfId="2" applyFont="1" applyFill="1" applyBorder="1" applyAlignment="1">
      <alignment horizontal="left" vertical="center" wrapText="1"/>
    </xf>
    <xf numFmtId="0" fontId="11" fillId="2" borderId="4" xfId="2" applyFont="1" applyFill="1" applyBorder="1" applyAlignment="1">
      <alignment horizontal="left" vertical="center" wrapText="1"/>
    </xf>
    <xf numFmtId="0" fontId="11" fillId="2" borderId="3" xfId="2" applyFont="1" applyFill="1" applyBorder="1" applyAlignment="1">
      <alignment horizontal="center" vertical="center"/>
    </xf>
    <xf numFmtId="0" fontId="9" fillId="0" borderId="0" xfId="2" applyFont="1" applyBorder="1" applyAlignment="1">
      <alignment horizontal="left" vertical="center"/>
    </xf>
    <xf numFmtId="0" fontId="9" fillId="0" borderId="1" xfId="2" applyFont="1" applyBorder="1" applyAlignment="1">
      <alignment horizontal="left" vertical="center"/>
    </xf>
    <xf numFmtId="0" fontId="21" fillId="0" borderId="0" xfId="2" applyFont="1" applyAlignment="1">
      <alignment horizontal="left" vertical="center"/>
    </xf>
    <xf numFmtId="0" fontId="9" fillId="0" borderId="0" xfId="2" applyFont="1" applyBorder="1" applyAlignment="1">
      <alignment horizontal="right"/>
    </xf>
    <xf numFmtId="41" fontId="14" fillId="2" borderId="2" xfId="4" applyFont="1" applyFill="1" applyBorder="1" applyAlignment="1">
      <alignment horizontal="left" vertical="center" wrapText="1"/>
    </xf>
    <xf numFmtId="41" fontId="14" fillId="2" borderId="22" xfId="4" applyFont="1" applyFill="1" applyBorder="1" applyAlignment="1">
      <alignment horizontal="left" vertical="center" wrapText="1"/>
    </xf>
    <xf numFmtId="41" fontId="14" fillId="2" borderId="4" xfId="4" applyFont="1" applyFill="1" applyBorder="1" applyAlignment="1">
      <alignment horizontal="left" vertical="center" wrapText="1"/>
    </xf>
    <xf numFmtId="41" fontId="14" fillId="2" borderId="3" xfId="4" applyFont="1" applyFill="1" applyBorder="1" applyAlignment="1">
      <alignment horizontal="center" vertical="center" wrapText="1"/>
    </xf>
    <xf numFmtId="0" fontId="11" fillId="2" borderId="14" xfId="4" applyNumberFormat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 wrapText="1"/>
    </xf>
    <xf numFmtId="0" fontId="11" fillId="2" borderId="3" xfId="4" applyNumberFormat="1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11" fillId="2" borderId="15" xfId="4" applyNumberFormat="1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left"/>
    </xf>
    <xf numFmtId="0" fontId="9" fillId="2" borderId="28" xfId="2" applyFont="1" applyFill="1" applyBorder="1" applyAlignment="1">
      <alignment horizontal="left" vertical="top" wrapText="1"/>
    </xf>
    <xf numFmtId="0" fontId="9" fillId="6" borderId="29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41" fontId="22" fillId="6" borderId="3" xfId="10" applyFont="1" applyFill="1" applyBorder="1" applyAlignment="1">
      <alignment horizontal="center" vertical="center" wrapText="1" shrinkToFit="1"/>
    </xf>
    <xf numFmtId="0" fontId="9" fillId="6" borderId="29" xfId="9" applyFont="1" applyFill="1" applyBorder="1" applyAlignment="1">
      <alignment horizontal="center" vertical="center"/>
    </xf>
    <xf numFmtId="0" fontId="9" fillId="6" borderId="31" xfId="9" applyFont="1" applyFill="1" applyBorder="1" applyAlignment="1">
      <alignment horizontal="center" vertical="center"/>
    </xf>
    <xf numFmtId="41" fontId="22" fillId="6" borderId="3" xfId="10" applyFont="1" applyFill="1" applyBorder="1" applyAlignment="1">
      <alignment horizontal="center" vertical="center" shrinkToFit="1"/>
    </xf>
    <xf numFmtId="0" fontId="22" fillId="6" borderId="3" xfId="0" applyFont="1" applyFill="1" applyBorder="1" applyAlignment="1">
      <alignment horizontal="center" vertical="center"/>
    </xf>
    <xf numFmtId="0" fontId="22" fillId="6" borderId="3" xfId="0" applyFont="1" applyFill="1" applyBorder="1" applyAlignment="1">
      <alignment horizontal="center" vertical="center" wrapText="1"/>
    </xf>
    <xf numFmtId="0" fontId="9" fillId="6" borderId="3" xfId="9" applyFont="1" applyFill="1" applyBorder="1" applyAlignment="1">
      <alignment horizontal="center" vertical="center" wrapText="1"/>
    </xf>
    <xf numFmtId="0" fontId="9" fillId="6" borderId="3" xfId="0" applyFont="1" applyFill="1" applyBorder="1" applyAlignment="1">
      <alignment horizontal="center" vertical="center"/>
    </xf>
    <xf numFmtId="0" fontId="11" fillId="2" borderId="32" xfId="2" applyFont="1" applyFill="1" applyBorder="1" applyAlignment="1">
      <alignment vertical="center" wrapText="1"/>
    </xf>
    <xf numFmtId="0" fontId="11" fillId="2" borderId="33" xfId="2" applyFont="1" applyFill="1" applyBorder="1" applyAlignment="1">
      <alignment vertical="center"/>
    </xf>
    <xf numFmtId="0" fontId="15" fillId="0" borderId="0" xfId="2" applyFont="1" applyBorder="1" applyAlignment="1">
      <alignment horizontal="right" vertical="center"/>
    </xf>
    <xf numFmtId="0" fontId="11" fillId="2" borderId="14" xfId="2" applyFont="1" applyFill="1" applyBorder="1" applyAlignment="1">
      <alignment horizontal="center" vertical="center" wrapText="1"/>
    </xf>
    <xf numFmtId="0" fontId="11" fillId="2" borderId="15" xfId="2" applyFont="1" applyFill="1" applyBorder="1" applyAlignment="1">
      <alignment horizontal="center" vertical="center" wrapText="1"/>
    </xf>
    <xf numFmtId="0" fontId="9" fillId="2" borderId="34" xfId="2" applyFont="1" applyFill="1" applyBorder="1" applyAlignment="1">
      <alignment horizontal="left" vertical="center" wrapText="1"/>
    </xf>
    <xf numFmtId="0" fontId="9" fillId="2" borderId="35" xfId="2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 wrapText="1"/>
    </xf>
    <xf numFmtId="0" fontId="11" fillId="2" borderId="22" xfId="0" applyFont="1" applyFill="1" applyBorder="1" applyAlignment="1">
      <alignment horizontal="left" vertical="center" wrapText="1"/>
    </xf>
    <xf numFmtId="0" fontId="11" fillId="2" borderId="36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25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11" fillId="2" borderId="4" xfId="0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1" fillId="2" borderId="34" xfId="0" applyFont="1" applyFill="1" applyBorder="1" applyAlignment="1">
      <alignment horizontal="left" vertical="center" wrapText="1"/>
    </xf>
    <xf numFmtId="0" fontId="11" fillId="2" borderId="38" xfId="0" applyFont="1" applyFill="1" applyBorder="1" applyAlignment="1">
      <alignment horizontal="left" vertical="center"/>
    </xf>
    <xf numFmtId="0" fontId="11" fillId="2" borderId="35" xfId="0" applyFont="1" applyFill="1" applyBorder="1" applyAlignment="1">
      <alignment horizontal="left" vertical="center"/>
    </xf>
    <xf numFmtId="0" fontId="9" fillId="0" borderId="0" xfId="20" applyFont="1" applyBorder="1" applyAlignment="1">
      <alignment horizontal="left" vertical="center"/>
    </xf>
    <xf numFmtId="0" fontId="8" fillId="0" borderId="0" xfId="20" applyFont="1" applyAlignment="1">
      <alignment horizontal="left" vertical="center"/>
    </xf>
    <xf numFmtId="0" fontId="9" fillId="0" borderId="1" xfId="20" applyFont="1" applyBorder="1" applyAlignment="1">
      <alignment horizontal="left" vertical="center"/>
    </xf>
    <xf numFmtId="0" fontId="9" fillId="0" borderId="1" xfId="20" applyFont="1" applyBorder="1" applyAlignment="1">
      <alignment horizontal="right" vertical="center"/>
    </xf>
    <xf numFmtId="0" fontId="11" fillId="2" borderId="16" xfId="20" applyFont="1" applyFill="1" applyBorder="1" applyAlignment="1">
      <alignment horizontal="left" vertical="center" wrapText="1"/>
    </xf>
    <xf numFmtId="0" fontId="11" fillId="2" borderId="17" xfId="20" applyFont="1" applyFill="1" applyBorder="1" applyAlignment="1">
      <alignment horizontal="left" vertical="center" wrapText="1"/>
    </xf>
    <xf numFmtId="0" fontId="11" fillId="2" borderId="18" xfId="20" applyFont="1" applyFill="1" applyBorder="1" applyAlignment="1">
      <alignment horizontal="left" vertical="center" wrapText="1"/>
    </xf>
    <xf numFmtId="0" fontId="11" fillId="2" borderId="3" xfId="20" applyFont="1" applyFill="1" applyBorder="1" applyAlignment="1">
      <alignment horizontal="center" vertical="center" wrapText="1"/>
    </xf>
    <xf numFmtId="0" fontId="9" fillId="2" borderId="3" xfId="20" applyFont="1" applyFill="1" applyBorder="1" applyAlignment="1">
      <alignment horizontal="center" vertical="center" wrapText="1"/>
    </xf>
    <xf numFmtId="0" fontId="15" fillId="0" borderId="1" xfId="20" applyFont="1" applyBorder="1" applyAlignment="1">
      <alignment horizontal="left" vertical="center"/>
    </xf>
    <xf numFmtId="0" fontId="9" fillId="2" borderId="34" xfId="20" applyFont="1" applyFill="1" applyBorder="1" applyAlignment="1">
      <alignment horizontal="left" vertical="center" wrapText="1"/>
    </xf>
    <xf numFmtId="0" fontId="9" fillId="2" borderId="38" xfId="20" applyFont="1" applyFill="1" applyBorder="1" applyAlignment="1">
      <alignment horizontal="left" vertical="center"/>
    </xf>
    <xf numFmtId="0" fontId="15" fillId="0" borderId="13" xfId="20" applyFont="1" applyBorder="1" applyAlignment="1">
      <alignment horizontal="right" vertical="center"/>
    </xf>
    <xf numFmtId="0" fontId="11" fillId="2" borderId="3" xfId="21" applyFont="1" applyFill="1" applyBorder="1" applyAlignment="1">
      <alignment horizontal="center" vertical="center" wrapText="1"/>
    </xf>
    <xf numFmtId="0" fontId="23" fillId="0" borderId="3" xfId="21" applyFont="1" applyBorder="1" applyAlignment="1">
      <alignment horizontal="center" vertical="center" wrapText="1"/>
    </xf>
    <xf numFmtId="0" fontId="9" fillId="0" borderId="0" xfId="21" applyFont="1" applyBorder="1" applyAlignment="1">
      <alignment horizontal="left" vertical="center"/>
    </xf>
    <xf numFmtId="0" fontId="15" fillId="0" borderId="0" xfId="21" applyFont="1" applyBorder="1" applyAlignment="1">
      <alignment horizontal="right" vertical="center"/>
    </xf>
    <xf numFmtId="0" fontId="8" fillId="0" borderId="0" xfId="21" applyFont="1" applyAlignment="1">
      <alignment horizontal="left" vertical="center"/>
    </xf>
    <xf numFmtId="0" fontId="9" fillId="0" borderId="1" xfId="21" applyFont="1" applyBorder="1" applyAlignment="1">
      <alignment horizontal="right" vertical="center"/>
    </xf>
    <xf numFmtId="0" fontId="11" fillId="2" borderId="16" xfId="21" applyFont="1" applyFill="1" applyBorder="1" applyAlignment="1">
      <alignment horizontal="left" vertical="center" wrapText="1"/>
    </xf>
    <xf numFmtId="0" fontId="11" fillId="2" borderId="17" xfId="21" applyFont="1" applyFill="1" applyBorder="1" applyAlignment="1">
      <alignment horizontal="left" vertical="center" wrapText="1"/>
    </xf>
    <xf numFmtId="0" fontId="11" fillId="2" borderId="18" xfId="21" applyFont="1" applyFill="1" applyBorder="1" applyAlignment="1">
      <alignment horizontal="left" vertical="center" wrapText="1"/>
    </xf>
    <xf numFmtId="0" fontId="9" fillId="2" borderId="3" xfId="21" applyFont="1" applyFill="1" applyBorder="1" applyAlignment="1">
      <alignment horizontal="center" vertical="center" wrapText="1"/>
    </xf>
    <xf numFmtId="0" fontId="9" fillId="0" borderId="13" xfId="23" applyFont="1" applyFill="1" applyBorder="1" applyAlignment="1">
      <alignment horizontal="right" vertical="center"/>
    </xf>
    <xf numFmtId="0" fontId="8" fillId="0" borderId="0" xfId="24" applyFont="1" applyFill="1" applyBorder="1" applyAlignment="1">
      <alignment horizontal="left" vertical="center"/>
    </xf>
    <xf numFmtId="0" fontId="9" fillId="0" borderId="1" xfId="24" applyFont="1" applyFill="1" applyBorder="1" applyAlignment="1">
      <alignment horizontal="left" vertical="center"/>
    </xf>
    <xf numFmtId="0" fontId="9" fillId="0" borderId="1" xfId="24" applyFont="1" applyFill="1" applyBorder="1" applyAlignment="1">
      <alignment horizontal="right" vertical="center"/>
    </xf>
    <xf numFmtId="0" fontId="9" fillId="2" borderId="32" xfId="25" applyFont="1" applyFill="1" applyBorder="1" applyAlignment="1">
      <alignment horizontal="left" vertical="center" wrapText="1"/>
    </xf>
    <xf numFmtId="0" fontId="9" fillId="2" borderId="33" xfId="25" applyFont="1" applyFill="1" applyBorder="1" applyAlignment="1">
      <alignment horizontal="left" vertical="center" wrapText="1"/>
    </xf>
    <xf numFmtId="0" fontId="9" fillId="2" borderId="50" xfId="25" applyFont="1" applyFill="1" applyBorder="1" applyAlignment="1">
      <alignment horizontal="left" vertical="center" wrapText="1"/>
    </xf>
    <xf numFmtId="0" fontId="9" fillId="2" borderId="3" xfId="23" applyFont="1" applyFill="1" applyBorder="1" applyAlignment="1">
      <alignment horizontal="center" vertical="center" wrapText="1"/>
    </xf>
    <xf numFmtId="0" fontId="39" fillId="2" borderId="3" xfId="20" applyFont="1" applyFill="1" applyBorder="1" applyAlignment="1">
      <alignment horizontal="center" vertical="center" wrapText="1"/>
    </xf>
    <xf numFmtId="0" fontId="9" fillId="2" borderId="16" xfId="20" applyFont="1" applyFill="1" applyBorder="1" applyAlignment="1">
      <alignment horizontal="left" vertical="center" wrapText="1"/>
    </xf>
    <xf numFmtId="0" fontId="9" fillId="2" borderId="17" xfId="20" applyFont="1" applyFill="1" applyBorder="1" applyAlignment="1">
      <alignment horizontal="left" vertical="center" wrapText="1"/>
    </xf>
    <xf numFmtId="0" fontId="9" fillId="2" borderId="18" xfId="20" applyFont="1" applyFill="1" applyBorder="1" applyAlignment="1">
      <alignment horizontal="left" vertical="center" wrapText="1"/>
    </xf>
    <xf numFmtId="0" fontId="9" fillId="2" borderId="51" xfId="20" applyFont="1" applyFill="1" applyBorder="1" applyAlignment="1">
      <alignment horizontal="center" vertical="center" wrapText="1"/>
    </xf>
    <xf numFmtId="0" fontId="9" fillId="2" borderId="13" xfId="20" applyFont="1" applyFill="1" applyBorder="1" applyAlignment="1">
      <alignment horizontal="center" vertical="center" wrapText="1"/>
    </xf>
    <xf numFmtId="0" fontId="9" fillId="2" borderId="52" xfId="20" applyFont="1" applyFill="1" applyBorder="1" applyAlignment="1">
      <alignment horizontal="center" vertical="center" wrapText="1"/>
    </xf>
    <xf numFmtId="0" fontId="9" fillId="2" borderId="29" xfId="20" applyFont="1" applyFill="1" applyBorder="1" applyAlignment="1">
      <alignment horizontal="center" vertical="center" wrapText="1"/>
    </xf>
    <xf numFmtId="0" fontId="9" fillId="2" borderId="31" xfId="20" applyFont="1" applyFill="1" applyBorder="1" applyAlignment="1">
      <alignment horizontal="center" vertical="center" wrapText="1"/>
    </xf>
    <xf numFmtId="0" fontId="39" fillId="6" borderId="29" xfId="20" applyFont="1" applyFill="1" applyBorder="1" applyAlignment="1">
      <alignment horizontal="center" vertical="center" wrapText="1"/>
    </xf>
    <xf numFmtId="0" fontId="39" fillId="6" borderId="31" xfId="20" applyFont="1" applyFill="1" applyBorder="1" applyAlignment="1">
      <alignment horizontal="center" vertical="center" wrapText="1"/>
    </xf>
    <xf numFmtId="0" fontId="11" fillId="2" borderId="28" xfId="20" applyFont="1" applyFill="1" applyBorder="1" applyAlignment="1">
      <alignment horizontal="left" vertical="center" wrapText="1"/>
    </xf>
    <xf numFmtId="0" fontId="11" fillId="2" borderId="2" xfId="20" applyFont="1" applyFill="1" applyBorder="1" applyAlignment="1">
      <alignment vertical="center" wrapText="1"/>
    </xf>
    <xf numFmtId="0" fontId="11" fillId="2" borderId="17" xfId="20" applyFont="1" applyFill="1" applyBorder="1" applyAlignment="1">
      <alignment vertical="center" wrapText="1"/>
    </xf>
    <xf numFmtId="0" fontId="11" fillId="2" borderId="4" xfId="20" applyFont="1" applyFill="1" applyBorder="1" applyAlignment="1">
      <alignment vertical="center" wrapText="1"/>
    </xf>
    <xf numFmtId="0" fontId="21" fillId="0" borderId="0" xfId="20" applyFont="1" applyAlignment="1">
      <alignment vertical="center"/>
    </xf>
    <xf numFmtId="0" fontId="11" fillId="2" borderId="51" xfId="20" applyFont="1" applyFill="1" applyBorder="1" applyAlignment="1">
      <alignment horizontal="center" vertical="center" wrapText="1"/>
    </xf>
    <xf numFmtId="0" fontId="11" fillId="2" borderId="13" xfId="20" applyFont="1" applyFill="1" applyBorder="1" applyAlignment="1">
      <alignment horizontal="center" vertical="center" wrapText="1"/>
    </xf>
    <xf numFmtId="0" fontId="11" fillId="2" borderId="52" xfId="20" applyFont="1" applyFill="1" applyBorder="1" applyAlignment="1">
      <alignment horizontal="center" vertical="center" wrapText="1"/>
    </xf>
    <xf numFmtId="0" fontId="11" fillId="2" borderId="43" xfId="20" applyFont="1" applyFill="1" applyBorder="1" applyAlignment="1">
      <alignment horizontal="center" vertical="center" wrapText="1"/>
    </xf>
    <xf numFmtId="0" fontId="11" fillId="2" borderId="0" xfId="20" applyFont="1" applyFill="1" applyBorder="1" applyAlignment="1">
      <alignment horizontal="center" vertical="center" wrapText="1"/>
    </xf>
    <xf numFmtId="0" fontId="11" fillId="2" borderId="53" xfId="20" applyFont="1" applyFill="1" applyBorder="1" applyAlignment="1">
      <alignment horizontal="center" vertical="center" wrapText="1"/>
    </xf>
    <xf numFmtId="0" fontId="11" fillId="2" borderId="3" xfId="20" applyFont="1" applyFill="1" applyBorder="1" applyAlignment="1">
      <alignment horizontal="center" vertical="center"/>
    </xf>
    <xf numFmtId="0" fontId="11" fillId="2" borderId="29" xfId="20" applyFont="1" applyFill="1" applyBorder="1" applyAlignment="1">
      <alignment horizontal="center" vertical="center"/>
    </xf>
    <xf numFmtId="0" fontId="11" fillId="2" borderId="30" xfId="20" applyFont="1" applyFill="1" applyBorder="1" applyAlignment="1">
      <alignment horizontal="center" vertical="center"/>
    </xf>
    <xf numFmtId="0" fontId="11" fillId="2" borderId="31" xfId="20" applyFont="1" applyFill="1" applyBorder="1" applyAlignment="1">
      <alignment horizontal="center" vertical="center"/>
    </xf>
    <xf numFmtId="0" fontId="11" fillId="2" borderId="14" xfId="20" applyFont="1" applyFill="1" applyBorder="1" applyAlignment="1">
      <alignment horizontal="center" vertical="center" wrapText="1"/>
    </xf>
    <xf numFmtId="0" fontId="11" fillId="2" borderId="15" xfId="20" applyFont="1" applyFill="1" applyBorder="1" applyAlignment="1">
      <alignment horizontal="center" vertical="center" wrapText="1"/>
    </xf>
    <xf numFmtId="0" fontId="11" fillId="2" borderId="51" xfId="20" applyFont="1" applyFill="1" applyBorder="1" applyAlignment="1">
      <alignment horizontal="center" vertical="center"/>
    </xf>
    <xf numFmtId="41" fontId="9" fillId="0" borderId="13" xfId="4" applyFont="1" applyFill="1" applyBorder="1" applyAlignment="1">
      <alignment horizontal="right" vertical="center"/>
    </xf>
    <xf numFmtId="0" fontId="11" fillId="2" borderId="13" xfId="20" applyFont="1" applyFill="1" applyBorder="1" applyAlignment="1">
      <alignment horizontal="center" vertical="center"/>
    </xf>
    <xf numFmtId="0" fontId="11" fillId="2" borderId="52" xfId="20" applyFont="1" applyFill="1" applyBorder="1" applyAlignment="1">
      <alignment horizontal="center" vertical="center"/>
    </xf>
    <xf numFmtId="0" fontId="9" fillId="0" borderId="0" xfId="27" applyFont="1" applyBorder="1" applyAlignment="1">
      <alignment vertical="center" wrapText="1"/>
    </xf>
    <xf numFmtId="0" fontId="8" fillId="0" borderId="0" xfId="27" applyFont="1" applyAlignment="1">
      <alignment horizontal="left" vertical="center"/>
    </xf>
    <xf numFmtId="0" fontId="11" fillId="2" borderId="32" xfId="27" applyFont="1" applyFill="1" applyBorder="1" applyAlignment="1">
      <alignment horizontal="left" vertical="center" wrapText="1"/>
    </xf>
    <xf numFmtId="0" fontId="11" fillId="2" borderId="50" xfId="27" applyFont="1" applyFill="1" applyBorder="1" applyAlignment="1">
      <alignment horizontal="left" vertical="center"/>
    </xf>
    <xf numFmtId="0" fontId="11" fillId="2" borderId="3" xfId="27" applyFont="1" applyFill="1" applyBorder="1" applyAlignment="1">
      <alignment horizontal="center" vertical="center"/>
    </xf>
    <xf numFmtId="0" fontId="25" fillId="0" borderId="13" xfId="27" applyFont="1" applyBorder="1" applyAlignment="1">
      <alignment horizontal="left" vertical="center"/>
    </xf>
    <xf numFmtId="0" fontId="9" fillId="6" borderId="3" xfId="15" applyFont="1" applyFill="1" applyBorder="1" applyAlignment="1">
      <alignment horizontal="center" vertical="center" wrapText="1"/>
    </xf>
    <xf numFmtId="0" fontId="21" fillId="0" borderId="0" xfId="15" applyFont="1" applyFill="1" applyAlignment="1">
      <alignment horizontal="left" vertical="center"/>
    </xf>
    <xf numFmtId="0" fontId="9" fillId="6" borderId="34" xfId="15" applyFont="1" applyFill="1" applyBorder="1" applyAlignment="1">
      <alignment horizontal="left" vertical="center" wrapText="1"/>
    </xf>
    <xf numFmtId="0" fontId="9" fillId="6" borderId="35" xfId="15" applyFont="1" applyFill="1" applyBorder="1" applyAlignment="1">
      <alignment horizontal="left" vertical="center"/>
    </xf>
    <xf numFmtId="0" fontId="21" fillId="0" borderId="0" xfId="9" applyFont="1" applyFill="1" applyAlignment="1">
      <alignment horizontal="left" vertical="center"/>
    </xf>
    <xf numFmtId="0" fontId="9" fillId="6" borderId="3" xfId="18" applyFont="1" applyFill="1" applyBorder="1" applyAlignment="1">
      <alignment horizontal="center" vertical="center" wrapText="1"/>
    </xf>
    <xf numFmtId="0" fontId="9" fillId="6" borderId="14" xfId="18" applyFont="1" applyFill="1" applyBorder="1" applyAlignment="1">
      <alignment horizontal="center" vertical="center" wrapText="1"/>
    </xf>
    <xf numFmtId="0" fontId="9" fillId="0" borderId="39" xfId="20" applyFont="1" applyFill="1" applyBorder="1" applyAlignment="1">
      <alignment horizontal="center" vertical="center"/>
    </xf>
    <xf numFmtId="0" fontId="9" fillId="2" borderId="35" xfId="20" applyFont="1" applyFill="1" applyBorder="1" applyAlignment="1">
      <alignment horizontal="left" vertical="center"/>
    </xf>
  </cellXfs>
  <cellStyles count="28">
    <cellStyle name="쉼표 [0]" xfId="1" builtinId="6"/>
    <cellStyle name="쉼표 [0] 10" xfId="10"/>
    <cellStyle name="쉼표 [0] 12" xfId="19"/>
    <cellStyle name="쉼표 [0] 2" xfId="4"/>
    <cellStyle name="쉼표 [0] 28 10" xfId="6"/>
    <cellStyle name="쉼표 [0] 28 3" xfId="3"/>
    <cellStyle name="쉼표 [0] 3 2" xfId="26"/>
    <cellStyle name="표준" xfId="0" builtinId="0"/>
    <cellStyle name="표준 10" xfId="9"/>
    <cellStyle name="표준 105" xfId="22"/>
    <cellStyle name="표준 2" xfId="12"/>
    <cellStyle name="표준 2 2 2" xfId="13"/>
    <cellStyle name="표준 3 2" xfId="24"/>
    <cellStyle name="표준 52 5 2" xfId="27"/>
    <cellStyle name="표준 53 2" xfId="15"/>
    <cellStyle name="표준 55 2 2 2 2" xfId="14"/>
    <cellStyle name="표준 55 2 2 4" xfId="11"/>
    <cellStyle name="표준 74" xfId="16"/>
    <cellStyle name="표준 75" xfId="17"/>
    <cellStyle name="표준_12_보건및사회보장-1" xfId="23"/>
    <cellStyle name="표준_국민건강보험공단" xfId="18"/>
    <cellStyle name="표준_보건소" xfId="5"/>
    <cellStyle name="표준_제12장. 보건 및 사회보장" xfId="21"/>
    <cellStyle name="표준_제12장. 보건 및 사회보장_교육복지과_1" xfId="20"/>
    <cellStyle name="표준_제12장. 보건 및 사회보장_교육복지과-1" xfId="25"/>
    <cellStyle name="표준_제12장. 보건 및 사회보장_보건소" xfId="2"/>
    <cellStyle name="표준_제12장. 보건 및 사회보장_보건소 2 2" xfId="8"/>
    <cellStyle name="표준_제12장. 보건 및 사회보장_보건소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W29"/>
  <sheetViews>
    <sheetView tabSelected="1" workbookViewId="0">
      <selection activeCell="C13" sqref="C13"/>
    </sheetView>
  </sheetViews>
  <sheetFormatPr defaultRowHeight="13.5"/>
  <cols>
    <col min="1" max="2" width="7.25" style="1" customWidth="1"/>
    <col min="3" max="3" width="6.75" style="1" customWidth="1"/>
    <col min="4" max="4" width="7.875" style="1" customWidth="1"/>
    <col min="5" max="5" width="7.5" style="1" customWidth="1"/>
    <col min="6" max="6" width="7.25" style="1" customWidth="1"/>
    <col min="7" max="7" width="6.75" style="1" customWidth="1"/>
    <col min="8" max="8" width="7.25" style="1" customWidth="1"/>
    <col min="9" max="9" width="6.75" style="1" customWidth="1"/>
    <col min="10" max="10" width="7.25" style="1" customWidth="1"/>
    <col min="11" max="11" width="6.75" style="1" customWidth="1"/>
    <col min="12" max="12" width="10.125" style="1" customWidth="1"/>
    <col min="13" max="13" width="9" style="1" customWidth="1"/>
    <col min="14" max="14" width="9.375" style="1" customWidth="1"/>
    <col min="15" max="15" width="9.625" style="1" customWidth="1"/>
    <col min="16" max="16" width="7.25" style="1" customWidth="1"/>
    <col min="17" max="17" width="6.75" style="1" customWidth="1"/>
    <col min="18" max="18" width="11.375" style="1" customWidth="1"/>
    <col min="19" max="19" width="7.75" style="1" customWidth="1"/>
    <col min="20" max="20" width="7.875" style="1" customWidth="1"/>
    <col min="21" max="21" width="9.25" style="1" customWidth="1"/>
    <col min="22" max="16384" width="9" style="1"/>
  </cols>
  <sheetData>
    <row r="2" spans="1:23" ht="33" customHeight="1">
      <c r="A2" s="528" t="s">
        <v>12</v>
      </c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8"/>
      <c r="S2" s="528"/>
      <c r="T2" s="528"/>
      <c r="U2" s="528"/>
    </row>
    <row r="3" spans="1:23" ht="18" customHeight="1">
      <c r="A3" s="529" t="s">
        <v>13</v>
      </c>
      <c r="B3" s="529"/>
      <c r="C3" s="529"/>
      <c r="D3" s="529"/>
      <c r="E3" s="529"/>
      <c r="F3" s="529"/>
      <c r="G3" s="529"/>
    </row>
    <row r="4" spans="1:23" ht="18" customHeight="1">
      <c r="A4" s="530" t="s">
        <v>14</v>
      </c>
      <c r="B4" s="530"/>
      <c r="T4" s="531" t="s">
        <v>15</v>
      </c>
      <c r="U4" s="531"/>
    </row>
    <row r="5" spans="1:23" s="2" customFormat="1" ht="39.75" customHeight="1">
      <c r="A5" s="532" t="s">
        <v>772</v>
      </c>
      <c r="B5" s="534" t="s">
        <v>1</v>
      </c>
      <c r="C5" s="534"/>
      <c r="D5" s="534" t="s">
        <v>16</v>
      </c>
      <c r="E5" s="534"/>
      <c r="F5" s="534" t="s">
        <v>2</v>
      </c>
      <c r="G5" s="534"/>
      <c r="H5" s="534" t="s">
        <v>17</v>
      </c>
      <c r="I5" s="534"/>
      <c r="J5" s="535" t="s">
        <v>3</v>
      </c>
      <c r="K5" s="535"/>
      <c r="L5" s="535" t="s">
        <v>18</v>
      </c>
      <c r="M5" s="535"/>
      <c r="N5" s="535" t="s">
        <v>19</v>
      </c>
      <c r="O5" s="535"/>
      <c r="P5" s="535" t="s">
        <v>20</v>
      </c>
      <c r="Q5" s="535"/>
      <c r="R5" s="536" t="s">
        <v>21</v>
      </c>
      <c r="S5" s="536" t="s">
        <v>22</v>
      </c>
      <c r="T5" s="536" t="s">
        <v>23</v>
      </c>
      <c r="U5" s="536" t="s">
        <v>24</v>
      </c>
    </row>
    <row r="6" spans="1:23" s="2" customFormat="1" ht="70.5" customHeight="1">
      <c r="A6" s="533"/>
      <c r="B6" s="3" t="s">
        <v>4</v>
      </c>
      <c r="C6" s="3" t="s">
        <v>25</v>
      </c>
      <c r="D6" s="3" t="s">
        <v>26</v>
      </c>
      <c r="E6" s="3" t="s">
        <v>5</v>
      </c>
      <c r="F6" s="3" t="s">
        <v>26</v>
      </c>
      <c r="G6" s="3" t="s">
        <v>5</v>
      </c>
      <c r="H6" s="3" t="s">
        <v>4</v>
      </c>
      <c r="I6" s="3" t="s">
        <v>25</v>
      </c>
      <c r="J6" s="3" t="s">
        <v>4</v>
      </c>
      <c r="K6" s="3" t="s">
        <v>27</v>
      </c>
      <c r="L6" s="3" t="s">
        <v>26</v>
      </c>
      <c r="M6" s="3" t="s">
        <v>5</v>
      </c>
      <c r="N6" s="3" t="s">
        <v>26</v>
      </c>
      <c r="O6" s="3" t="s">
        <v>5</v>
      </c>
      <c r="P6" s="3" t="s">
        <v>4</v>
      </c>
      <c r="Q6" s="3" t="s">
        <v>5</v>
      </c>
      <c r="R6" s="536"/>
      <c r="S6" s="536"/>
      <c r="T6" s="536"/>
      <c r="U6" s="536"/>
    </row>
    <row r="7" spans="1:23" s="9" customFormat="1" ht="18.75" customHeight="1">
      <c r="A7" s="4">
        <v>2017</v>
      </c>
      <c r="B7" s="5">
        <v>27</v>
      </c>
      <c r="C7" s="6">
        <v>313</v>
      </c>
      <c r="D7" s="7">
        <v>0</v>
      </c>
      <c r="E7" s="7">
        <v>0</v>
      </c>
      <c r="F7" s="7">
        <v>4</v>
      </c>
      <c r="G7" s="7">
        <v>256</v>
      </c>
      <c r="H7" s="7">
        <v>13</v>
      </c>
      <c r="I7" s="7">
        <v>57</v>
      </c>
      <c r="J7" s="7">
        <v>5</v>
      </c>
      <c r="K7" s="7">
        <v>0</v>
      </c>
      <c r="L7" s="7">
        <v>0</v>
      </c>
      <c r="M7" s="7">
        <v>0</v>
      </c>
      <c r="N7" s="7">
        <v>5</v>
      </c>
      <c r="O7" s="7">
        <v>0</v>
      </c>
      <c r="P7" s="7">
        <v>0</v>
      </c>
      <c r="Q7" s="7">
        <v>0</v>
      </c>
      <c r="R7" s="7">
        <v>0</v>
      </c>
      <c r="S7" s="7">
        <v>1</v>
      </c>
      <c r="T7" s="7">
        <v>16</v>
      </c>
      <c r="U7" s="8">
        <v>23</v>
      </c>
      <c r="V7" s="2"/>
      <c r="W7" s="2"/>
    </row>
    <row r="8" spans="1:23" s="9" customFormat="1" ht="18.75" customHeight="1">
      <c r="A8" s="4">
        <v>2018</v>
      </c>
      <c r="B8" s="5">
        <v>26</v>
      </c>
      <c r="C8" s="6">
        <v>299</v>
      </c>
      <c r="D8" s="7">
        <v>0</v>
      </c>
      <c r="E8" s="7">
        <v>0</v>
      </c>
      <c r="F8" s="7">
        <v>4</v>
      </c>
      <c r="G8" s="7">
        <v>256</v>
      </c>
      <c r="H8" s="7">
        <v>12</v>
      </c>
      <c r="I8" s="7">
        <v>43</v>
      </c>
      <c r="J8" s="7">
        <v>5</v>
      </c>
      <c r="K8" s="7">
        <v>0</v>
      </c>
      <c r="L8" s="7">
        <v>0</v>
      </c>
      <c r="M8" s="7">
        <v>0</v>
      </c>
      <c r="N8" s="7">
        <v>5</v>
      </c>
      <c r="O8" s="7">
        <v>0</v>
      </c>
      <c r="P8" s="7">
        <v>0</v>
      </c>
      <c r="Q8" s="7">
        <v>0</v>
      </c>
      <c r="R8" s="7">
        <v>0</v>
      </c>
      <c r="S8" s="7">
        <v>1</v>
      </c>
      <c r="T8" s="7">
        <v>16</v>
      </c>
      <c r="U8" s="8">
        <v>23</v>
      </c>
      <c r="V8" s="2"/>
      <c r="W8" s="2"/>
    </row>
    <row r="9" spans="1:23" s="9" customFormat="1" ht="18.75" customHeight="1">
      <c r="A9" s="4">
        <v>2019</v>
      </c>
      <c r="B9" s="5">
        <v>26</v>
      </c>
      <c r="C9" s="7">
        <v>367</v>
      </c>
      <c r="D9" s="7">
        <v>0</v>
      </c>
      <c r="E9" s="7">
        <v>0</v>
      </c>
      <c r="F9" s="7">
        <v>4</v>
      </c>
      <c r="G9" s="7">
        <v>338</v>
      </c>
      <c r="H9" s="7">
        <v>12</v>
      </c>
      <c r="I9" s="7">
        <v>29</v>
      </c>
      <c r="J9" s="7">
        <v>5</v>
      </c>
      <c r="K9" s="7">
        <v>0</v>
      </c>
      <c r="L9" s="7">
        <v>0</v>
      </c>
      <c r="M9" s="7">
        <v>0</v>
      </c>
      <c r="N9" s="7">
        <v>5</v>
      </c>
      <c r="O9" s="7">
        <v>0</v>
      </c>
      <c r="P9" s="7">
        <v>0</v>
      </c>
      <c r="Q9" s="7">
        <v>0</v>
      </c>
      <c r="R9" s="7">
        <v>0</v>
      </c>
      <c r="S9" s="7">
        <v>1</v>
      </c>
      <c r="T9" s="7">
        <v>16</v>
      </c>
      <c r="U9" s="8">
        <v>23</v>
      </c>
      <c r="V9" s="2"/>
      <c r="W9" s="2"/>
    </row>
    <row r="10" spans="1:23" s="9" customFormat="1" ht="18.75" customHeight="1">
      <c r="A10" s="4">
        <v>2020</v>
      </c>
      <c r="B10" s="5">
        <v>26</v>
      </c>
      <c r="C10" s="7">
        <v>367</v>
      </c>
      <c r="D10" s="7">
        <v>0</v>
      </c>
      <c r="E10" s="7">
        <v>0</v>
      </c>
      <c r="F10" s="7">
        <v>4</v>
      </c>
      <c r="G10" s="7">
        <v>338</v>
      </c>
      <c r="H10" s="7">
        <v>12</v>
      </c>
      <c r="I10" s="7">
        <v>29</v>
      </c>
      <c r="J10" s="7">
        <v>4</v>
      </c>
      <c r="K10" s="7">
        <v>0</v>
      </c>
      <c r="L10" s="7">
        <v>0</v>
      </c>
      <c r="M10" s="7">
        <v>0</v>
      </c>
      <c r="N10" s="7">
        <v>6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14</v>
      </c>
      <c r="U10" s="8">
        <v>23</v>
      </c>
      <c r="V10" s="2"/>
      <c r="W10" s="2"/>
    </row>
    <row r="11" spans="1:23" s="9" customFormat="1" ht="18.75" customHeight="1">
      <c r="A11" s="4">
        <v>2021</v>
      </c>
      <c r="B11" s="5">
        <v>26</v>
      </c>
      <c r="C11" s="7">
        <v>367</v>
      </c>
      <c r="D11" s="7">
        <v>0</v>
      </c>
      <c r="E11" s="7">
        <v>0</v>
      </c>
      <c r="F11" s="7">
        <v>4</v>
      </c>
      <c r="G11" s="7">
        <v>338</v>
      </c>
      <c r="H11" s="7">
        <v>12</v>
      </c>
      <c r="I11" s="7">
        <v>29</v>
      </c>
      <c r="J11" s="7">
        <v>4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16</v>
      </c>
      <c r="U11" s="8">
        <v>23</v>
      </c>
      <c r="V11" s="2"/>
      <c r="W11" s="2"/>
    </row>
    <row r="12" spans="1:23" s="14" customFormat="1" ht="18.75" customHeight="1">
      <c r="A12" s="10">
        <v>2022</v>
      </c>
      <c r="B12" s="11">
        <f t="shared" ref="B12:S12" si="0">SUM(B13:B26)</f>
        <v>25</v>
      </c>
      <c r="C12" s="12">
        <f t="shared" si="0"/>
        <v>366</v>
      </c>
      <c r="D12" s="12">
        <f t="shared" si="0"/>
        <v>0</v>
      </c>
      <c r="E12" s="12">
        <f t="shared" si="0"/>
        <v>0</v>
      </c>
      <c r="F12" s="12">
        <f t="shared" si="0"/>
        <v>4</v>
      </c>
      <c r="G12" s="12">
        <f t="shared" si="0"/>
        <v>338</v>
      </c>
      <c r="H12" s="12">
        <f t="shared" si="0"/>
        <v>11</v>
      </c>
      <c r="I12" s="12">
        <f t="shared" si="0"/>
        <v>28</v>
      </c>
      <c r="J12" s="12">
        <f t="shared" si="0"/>
        <v>4</v>
      </c>
      <c r="K12" s="12">
        <f t="shared" si="0"/>
        <v>0</v>
      </c>
      <c r="L12" s="12">
        <f t="shared" si="0"/>
        <v>0</v>
      </c>
      <c r="M12" s="12">
        <f t="shared" si="0"/>
        <v>0</v>
      </c>
      <c r="N12" s="12">
        <f t="shared" si="0"/>
        <v>6</v>
      </c>
      <c r="O12" s="12">
        <f t="shared" si="0"/>
        <v>0</v>
      </c>
      <c r="P12" s="12">
        <f t="shared" si="0"/>
        <v>0</v>
      </c>
      <c r="Q12" s="12">
        <f t="shared" si="0"/>
        <v>0</v>
      </c>
      <c r="R12" s="12">
        <f t="shared" si="0"/>
        <v>0</v>
      </c>
      <c r="S12" s="12">
        <f t="shared" si="0"/>
        <v>1</v>
      </c>
      <c r="T12" s="12">
        <f>SUM(T13:T26)</f>
        <v>16</v>
      </c>
      <c r="U12" s="13">
        <f>SUM(U13:U26)</f>
        <v>23</v>
      </c>
      <c r="V12" s="2"/>
      <c r="W12" s="2"/>
    </row>
    <row r="13" spans="1:23" ht="18.75" customHeight="1">
      <c r="A13" s="15" t="s">
        <v>28</v>
      </c>
      <c r="B13" s="16">
        <f t="shared" ref="B13:C26" si="1">SUM(D13,F13,H13,J13,L13,N13,P13)</f>
        <v>8</v>
      </c>
      <c r="C13" s="17">
        <f t="shared" si="1"/>
        <v>28</v>
      </c>
      <c r="D13" s="18">
        <v>0</v>
      </c>
      <c r="E13" s="18">
        <v>0</v>
      </c>
      <c r="F13" s="18">
        <v>0</v>
      </c>
      <c r="G13" s="18">
        <v>0</v>
      </c>
      <c r="H13" s="18">
        <v>4</v>
      </c>
      <c r="I13" s="18">
        <v>28</v>
      </c>
      <c r="J13" s="18">
        <v>2</v>
      </c>
      <c r="K13" s="18">
        <v>0</v>
      </c>
      <c r="L13" s="18">
        <v>0</v>
      </c>
      <c r="M13" s="18">
        <v>0</v>
      </c>
      <c r="N13" s="18">
        <v>2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1</v>
      </c>
      <c r="U13" s="19">
        <v>2</v>
      </c>
      <c r="V13" s="2"/>
      <c r="W13" s="2"/>
    </row>
    <row r="14" spans="1:23" ht="18.75" customHeight="1">
      <c r="A14" s="15" t="s">
        <v>29</v>
      </c>
      <c r="B14" s="16">
        <f t="shared" si="1"/>
        <v>6</v>
      </c>
      <c r="C14" s="17">
        <f t="shared" si="1"/>
        <v>278</v>
      </c>
      <c r="D14" s="18">
        <v>0</v>
      </c>
      <c r="E14" s="18">
        <v>0</v>
      </c>
      <c r="F14" s="18">
        <v>2</v>
      </c>
      <c r="G14" s="18">
        <v>278</v>
      </c>
      <c r="H14" s="18">
        <v>2</v>
      </c>
      <c r="I14" s="18">
        <v>0</v>
      </c>
      <c r="J14" s="18">
        <v>1</v>
      </c>
      <c r="K14" s="18">
        <v>0</v>
      </c>
      <c r="L14" s="18">
        <v>0</v>
      </c>
      <c r="M14" s="18">
        <v>0</v>
      </c>
      <c r="N14" s="18">
        <v>1</v>
      </c>
      <c r="O14" s="18">
        <v>0</v>
      </c>
      <c r="P14" s="18">
        <v>0</v>
      </c>
      <c r="Q14" s="18">
        <v>0</v>
      </c>
      <c r="R14" s="18">
        <v>0</v>
      </c>
      <c r="S14" s="18">
        <v>1</v>
      </c>
      <c r="T14" s="18">
        <v>1</v>
      </c>
      <c r="U14" s="19">
        <v>3</v>
      </c>
    </row>
    <row r="15" spans="1:23" ht="18.75" customHeight="1">
      <c r="A15" s="15" t="s">
        <v>30</v>
      </c>
      <c r="B15" s="16">
        <f t="shared" si="1"/>
        <v>0</v>
      </c>
      <c r="C15" s="17">
        <f t="shared" si="1"/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1</v>
      </c>
      <c r="U15" s="19">
        <v>1</v>
      </c>
    </row>
    <row r="16" spans="1:23" ht="18.75" customHeight="1">
      <c r="A16" s="15" t="s">
        <v>31</v>
      </c>
      <c r="B16" s="16">
        <f t="shared" si="1"/>
        <v>1</v>
      </c>
      <c r="C16" s="17">
        <f t="shared" si="1"/>
        <v>0</v>
      </c>
      <c r="D16" s="18">
        <v>0</v>
      </c>
      <c r="E16" s="18">
        <v>0</v>
      </c>
      <c r="F16" s="18">
        <v>0</v>
      </c>
      <c r="G16" s="18">
        <v>0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1</v>
      </c>
      <c r="U16" s="19">
        <v>1</v>
      </c>
    </row>
    <row r="17" spans="1:21" ht="18.75" customHeight="1">
      <c r="A17" s="15" t="s">
        <v>32</v>
      </c>
      <c r="B17" s="16">
        <f t="shared" si="1"/>
        <v>1</v>
      </c>
      <c r="C17" s="17">
        <f t="shared" si="1"/>
        <v>0</v>
      </c>
      <c r="D17" s="18">
        <v>0</v>
      </c>
      <c r="E17" s="18">
        <v>0</v>
      </c>
      <c r="F17" s="18">
        <v>0</v>
      </c>
      <c r="G17" s="18">
        <v>0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1</v>
      </c>
      <c r="U17" s="19">
        <v>0</v>
      </c>
    </row>
    <row r="18" spans="1:21" ht="18.75" customHeight="1">
      <c r="A18" s="15" t="s">
        <v>33</v>
      </c>
      <c r="B18" s="16">
        <f t="shared" si="1"/>
        <v>3</v>
      </c>
      <c r="C18" s="17">
        <f t="shared" si="1"/>
        <v>30</v>
      </c>
      <c r="D18" s="18">
        <v>0</v>
      </c>
      <c r="E18" s="18">
        <v>0</v>
      </c>
      <c r="F18" s="18">
        <v>1</v>
      </c>
      <c r="G18" s="18">
        <v>30</v>
      </c>
      <c r="H18" s="18">
        <v>0</v>
      </c>
      <c r="I18" s="18">
        <v>0</v>
      </c>
      <c r="J18" s="18"/>
      <c r="K18" s="18">
        <v>0</v>
      </c>
      <c r="L18" s="18">
        <v>0</v>
      </c>
      <c r="M18" s="18">
        <v>0</v>
      </c>
      <c r="N18" s="18">
        <v>2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1</v>
      </c>
      <c r="U18" s="19">
        <v>1</v>
      </c>
    </row>
    <row r="19" spans="1:21" ht="18.75" customHeight="1">
      <c r="A19" s="15" t="s">
        <v>34</v>
      </c>
      <c r="B19" s="16">
        <f t="shared" si="1"/>
        <v>1</v>
      </c>
      <c r="C19" s="17">
        <f t="shared" si="1"/>
        <v>0</v>
      </c>
      <c r="D19" s="18">
        <v>0</v>
      </c>
      <c r="E19" s="18">
        <v>0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1</v>
      </c>
      <c r="U19" s="19">
        <v>1</v>
      </c>
    </row>
    <row r="20" spans="1:21" ht="18.75" customHeight="1">
      <c r="A20" s="15" t="s">
        <v>35</v>
      </c>
      <c r="B20" s="16">
        <f t="shared" si="1"/>
        <v>1</v>
      </c>
      <c r="C20" s="17">
        <f t="shared" si="1"/>
        <v>0</v>
      </c>
      <c r="D20" s="18">
        <v>0</v>
      </c>
      <c r="E20" s="18">
        <v>0</v>
      </c>
      <c r="F20" s="18">
        <v>0</v>
      </c>
      <c r="G20" s="18">
        <v>0</v>
      </c>
      <c r="H20" s="18">
        <v>1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3</v>
      </c>
      <c r="U20" s="19">
        <v>7</v>
      </c>
    </row>
    <row r="21" spans="1:21" ht="18.75" customHeight="1">
      <c r="A21" s="15" t="s">
        <v>7</v>
      </c>
      <c r="B21" s="16">
        <f t="shared" si="1"/>
        <v>0</v>
      </c>
      <c r="C21" s="17">
        <f t="shared" si="1"/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1</v>
      </c>
      <c r="U21" s="19">
        <v>2</v>
      </c>
    </row>
    <row r="22" spans="1:21" ht="18.75" customHeight="1">
      <c r="A22" s="15" t="s">
        <v>36</v>
      </c>
      <c r="B22" s="16">
        <f t="shared" si="1"/>
        <v>0</v>
      </c>
      <c r="C22" s="17">
        <f t="shared" si="1"/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1</v>
      </c>
      <c r="U22" s="19">
        <v>0</v>
      </c>
    </row>
    <row r="23" spans="1:21" ht="18.75" customHeight="1">
      <c r="A23" s="15" t="s">
        <v>9</v>
      </c>
      <c r="B23" s="16">
        <f t="shared" si="1"/>
        <v>0</v>
      </c>
      <c r="C23" s="17">
        <f t="shared" si="1"/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1</v>
      </c>
      <c r="U23" s="19">
        <v>1</v>
      </c>
    </row>
    <row r="24" spans="1:21" ht="18.75" customHeight="1">
      <c r="A24" s="15" t="s">
        <v>37</v>
      </c>
      <c r="B24" s="16">
        <f t="shared" si="1"/>
        <v>2</v>
      </c>
      <c r="C24" s="17">
        <f t="shared" si="1"/>
        <v>0</v>
      </c>
      <c r="D24" s="18">
        <v>0</v>
      </c>
      <c r="E24" s="18">
        <v>0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1</v>
      </c>
      <c r="U24" s="19">
        <v>2</v>
      </c>
    </row>
    <row r="25" spans="1:21" ht="18.75" customHeight="1">
      <c r="A25" s="15" t="s">
        <v>10</v>
      </c>
      <c r="B25" s="16">
        <f t="shared" si="1"/>
        <v>0</v>
      </c>
      <c r="C25" s="17">
        <f t="shared" si="1"/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1</v>
      </c>
      <c r="U25" s="19">
        <v>0</v>
      </c>
    </row>
    <row r="26" spans="1:21" ht="18.75" customHeight="1">
      <c r="A26" s="20" t="s">
        <v>38</v>
      </c>
      <c r="B26" s="21">
        <f t="shared" si="1"/>
        <v>2</v>
      </c>
      <c r="C26" s="22">
        <f t="shared" si="1"/>
        <v>30</v>
      </c>
      <c r="D26" s="23">
        <v>0</v>
      </c>
      <c r="E26" s="23">
        <v>0</v>
      </c>
      <c r="F26" s="23">
        <v>1</v>
      </c>
      <c r="G26" s="23">
        <v>30</v>
      </c>
      <c r="H26" s="23">
        <v>0</v>
      </c>
      <c r="I26" s="23">
        <v>0</v>
      </c>
      <c r="J26" s="23">
        <v>1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3">
        <v>0</v>
      </c>
      <c r="S26" s="23">
        <v>0</v>
      </c>
      <c r="T26" s="23">
        <v>1</v>
      </c>
      <c r="U26" s="24">
        <v>2</v>
      </c>
    </row>
    <row r="27" spans="1:21" ht="23.25" customHeight="1">
      <c r="A27" s="25" t="s">
        <v>39</v>
      </c>
      <c r="B27" s="26"/>
      <c r="C27" s="26"/>
      <c r="D27" s="26"/>
      <c r="E27" s="26"/>
      <c r="R27" s="537" t="s">
        <v>40</v>
      </c>
      <c r="S27" s="537"/>
      <c r="T27" s="537"/>
      <c r="U27" s="537"/>
    </row>
    <row r="28" spans="1:21" ht="45" customHeight="1">
      <c r="A28" s="538" t="s">
        <v>41</v>
      </c>
      <c r="B28" s="538"/>
      <c r="C28" s="538"/>
      <c r="D28" s="538"/>
      <c r="E28" s="538"/>
      <c r="F28" s="538"/>
      <c r="G28" s="538"/>
      <c r="H28" s="538"/>
      <c r="I28" s="538"/>
      <c r="J28" s="538"/>
      <c r="K28" s="538"/>
      <c r="L28" s="538"/>
      <c r="M28" s="538"/>
      <c r="N28" s="538"/>
      <c r="O28" s="538"/>
      <c r="P28" s="538"/>
      <c r="Q28" s="538"/>
      <c r="R28" s="538"/>
      <c r="S28" s="538"/>
      <c r="T28" s="538"/>
      <c r="U28" s="538"/>
    </row>
    <row r="29" spans="1:21">
      <c r="A29" s="25" t="s">
        <v>42</v>
      </c>
    </row>
  </sheetData>
  <mergeCells count="19">
    <mergeCell ref="R27:U27"/>
    <mergeCell ref="A28:U28"/>
    <mergeCell ref="L5:M5"/>
    <mergeCell ref="N5:O5"/>
    <mergeCell ref="P5:Q5"/>
    <mergeCell ref="R5:R6"/>
    <mergeCell ref="S5:S6"/>
    <mergeCell ref="T5:T6"/>
    <mergeCell ref="A2:U2"/>
    <mergeCell ref="A3:G3"/>
    <mergeCell ref="A4:B4"/>
    <mergeCell ref="T4:U4"/>
    <mergeCell ref="A5:A6"/>
    <mergeCell ref="B5:C5"/>
    <mergeCell ref="D5:E5"/>
    <mergeCell ref="F5:G5"/>
    <mergeCell ref="H5:I5"/>
    <mergeCell ref="J5:K5"/>
    <mergeCell ref="U5:U6"/>
  </mergeCells>
  <phoneticPr fontId="3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27"/>
  <sheetViews>
    <sheetView workbookViewId="0">
      <selection activeCell="G24" sqref="G24"/>
    </sheetView>
  </sheetViews>
  <sheetFormatPr defaultRowHeight="16.5"/>
  <cols>
    <col min="1" max="1" width="8" style="49" customWidth="1"/>
    <col min="2" max="4" width="7.5" style="49" customWidth="1"/>
    <col min="5" max="5" width="12.5" style="49" customWidth="1"/>
    <col min="6" max="6" width="11.5" style="49" customWidth="1"/>
    <col min="7" max="7" width="13.375" style="49" customWidth="1"/>
    <col min="8" max="8" width="11.625" style="49" customWidth="1"/>
    <col min="9" max="9" width="6.25" style="49" customWidth="1"/>
    <col min="10" max="11" width="6" style="49" customWidth="1"/>
    <col min="12" max="12" width="12.5" style="49" customWidth="1"/>
    <col min="13" max="13" width="9.75" style="49" customWidth="1"/>
    <col min="14" max="14" width="7" style="49" customWidth="1"/>
    <col min="15" max="15" width="12.5" style="49" customWidth="1"/>
    <col min="16" max="16" width="9.75" style="49" customWidth="1"/>
    <col min="17" max="17" width="12.25" style="49" customWidth="1"/>
    <col min="18" max="18" width="6" style="49" customWidth="1"/>
    <col min="19" max="19" width="14.625" style="49" customWidth="1"/>
    <col min="20" max="20" width="14" style="49" customWidth="1"/>
    <col min="21" max="21" width="10.875" style="49" customWidth="1"/>
    <col min="22" max="16384" width="9" style="49"/>
  </cols>
  <sheetData>
    <row r="1" spans="1:24" s="48" customFormat="1"/>
    <row r="2" spans="1:24" ht="24.75" customHeight="1">
      <c r="A2" s="529" t="s">
        <v>384</v>
      </c>
      <c r="B2" s="529"/>
      <c r="C2" s="529"/>
      <c r="D2" s="529"/>
      <c r="E2" s="529"/>
      <c r="F2" s="529"/>
      <c r="G2" s="529"/>
      <c r="H2" s="529"/>
      <c r="I2" s="529"/>
      <c r="J2" s="529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4" s="48" customFormat="1" ht="21.75" customHeight="1">
      <c r="A3" s="554" t="s">
        <v>44</v>
      </c>
      <c r="B3" s="554"/>
      <c r="C3" s="27"/>
      <c r="D3" s="27"/>
      <c r="E3" s="27"/>
      <c r="F3" s="27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543" t="s">
        <v>385</v>
      </c>
      <c r="U3" s="543"/>
    </row>
    <row r="4" spans="1:24" ht="30.75" customHeight="1">
      <c r="A4" s="579" t="s">
        <v>386</v>
      </c>
      <c r="B4" s="547" t="s">
        <v>387</v>
      </c>
      <c r="C4" s="547"/>
      <c r="D4" s="547"/>
      <c r="E4" s="547"/>
      <c r="F4" s="547"/>
      <c r="G4" s="547"/>
      <c r="H4" s="547"/>
      <c r="I4" s="547"/>
      <c r="J4" s="547" t="s">
        <v>388</v>
      </c>
      <c r="K4" s="547"/>
      <c r="L4" s="547"/>
      <c r="M4" s="547"/>
      <c r="N4" s="547"/>
      <c r="O4" s="547"/>
      <c r="P4" s="547"/>
      <c r="Q4" s="547" t="s">
        <v>389</v>
      </c>
      <c r="R4" s="547"/>
      <c r="S4" s="547"/>
      <c r="T4" s="547"/>
      <c r="U4" s="547"/>
    </row>
    <row r="5" spans="1:24" s="51" customFormat="1" ht="22.5" customHeight="1">
      <c r="A5" s="580"/>
      <c r="B5" s="547" t="s">
        <v>390</v>
      </c>
      <c r="C5" s="547" t="s">
        <v>391</v>
      </c>
      <c r="D5" s="547" t="s">
        <v>392</v>
      </c>
      <c r="E5" s="547" t="s">
        <v>393</v>
      </c>
      <c r="F5" s="547" t="s">
        <v>394</v>
      </c>
      <c r="G5" s="547" t="s">
        <v>395</v>
      </c>
      <c r="H5" s="547" t="s">
        <v>396</v>
      </c>
      <c r="I5" s="547" t="s">
        <v>397</v>
      </c>
      <c r="J5" s="547" t="s">
        <v>398</v>
      </c>
      <c r="K5" s="582" t="s">
        <v>399</v>
      </c>
      <c r="L5" s="547"/>
      <c r="M5" s="547"/>
      <c r="N5" s="582" t="s">
        <v>400</v>
      </c>
      <c r="O5" s="547"/>
      <c r="P5" s="547"/>
      <c r="Q5" s="582" t="s">
        <v>401</v>
      </c>
      <c r="R5" s="582" t="s">
        <v>402</v>
      </c>
      <c r="S5" s="547"/>
      <c r="T5" s="547"/>
      <c r="U5" s="547" t="s">
        <v>403</v>
      </c>
    </row>
    <row r="6" spans="1:24" s="51" customFormat="1" ht="49.5" customHeight="1">
      <c r="A6" s="580"/>
      <c r="B6" s="547"/>
      <c r="C6" s="547"/>
      <c r="D6" s="547"/>
      <c r="E6" s="547"/>
      <c r="F6" s="547"/>
      <c r="G6" s="547"/>
      <c r="H6" s="547"/>
      <c r="I6" s="547"/>
      <c r="J6" s="547"/>
      <c r="K6" s="137"/>
      <c r="L6" s="52" t="s">
        <v>404</v>
      </c>
      <c r="M6" s="52" t="s">
        <v>405</v>
      </c>
      <c r="N6" s="137"/>
      <c r="O6" s="52" t="s">
        <v>406</v>
      </c>
      <c r="P6" s="52" t="s">
        <v>407</v>
      </c>
      <c r="Q6" s="583"/>
      <c r="R6" s="137"/>
      <c r="S6" s="52" t="s">
        <v>408</v>
      </c>
      <c r="T6" s="52" t="s">
        <v>409</v>
      </c>
      <c r="U6" s="547"/>
    </row>
    <row r="7" spans="1:24" s="56" customFormat="1" ht="24" customHeight="1">
      <c r="A7" s="138">
        <v>2017</v>
      </c>
      <c r="B7" s="53">
        <v>88</v>
      </c>
      <c r="C7" s="54">
        <v>74</v>
      </c>
      <c r="D7" s="54">
        <v>8</v>
      </c>
      <c r="E7" s="54">
        <v>0</v>
      </c>
      <c r="F7" s="54">
        <v>2</v>
      </c>
      <c r="G7" s="54">
        <v>0</v>
      </c>
      <c r="H7" s="54">
        <v>0</v>
      </c>
      <c r="I7" s="54">
        <v>4</v>
      </c>
      <c r="J7" s="54">
        <v>172</v>
      </c>
      <c r="K7" s="54">
        <v>172</v>
      </c>
      <c r="L7" s="54">
        <v>172</v>
      </c>
      <c r="M7" s="54">
        <v>0</v>
      </c>
      <c r="N7" s="54">
        <v>0</v>
      </c>
      <c r="O7" s="54">
        <v>0</v>
      </c>
      <c r="P7" s="54">
        <v>0</v>
      </c>
      <c r="Q7" s="54">
        <v>1132</v>
      </c>
      <c r="R7" s="54">
        <v>1</v>
      </c>
      <c r="S7" s="54">
        <v>1</v>
      </c>
      <c r="T7" s="54">
        <v>0</v>
      </c>
      <c r="U7" s="55">
        <v>1</v>
      </c>
      <c r="V7" s="51"/>
      <c r="W7" s="51"/>
      <c r="X7" s="51"/>
    </row>
    <row r="8" spans="1:24" s="56" customFormat="1" ht="24" customHeight="1">
      <c r="A8" s="138">
        <v>2018</v>
      </c>
      <c r="B8" s="53">
        <v>101</v>
      </c>
      <c r="C8" s="54">
        <v>81</v>
      </c>
      <c r="D8" s="54">
        <v>11</v>
      </c>
      <c r="E8" s="54">
        <v>0</v>
      </c>
      <c r="F8" s="54">
        <v>2</v>
      </c>
      <c r="G8" s="54">
        <v>0</v>
      </c>
      <c r="H8" s="54">
        <v>0</v>
      </c>
      <c r="I8" s="54">
        <v>7</v>
      </c>
      <c r="J8" s="54">
        <v>160</v>
      </c>
      <c r="K8" s="54">
        <v>21</v>
      </c>
      <c r="L8" s="54">
        <v>21</v>
      </c>
      <c r="M8" s="54">
        <v>0</v>
      </c>
      <c r="N8" s="54">
        <v>139</v>
      </c>
      <c r="O8" s="54">
        <v>139</v>
      </c>
      <c r="P8" s="54">
        <v>0</v>
      </c>
      <c r="Q8" s="54">
        <v>1130</v>
      </c>
      <c r="R8" s="54">
        <v>4</v>
      </c>
      <c r="S8" s="54">
        <v>0</v>
      </c>
      <c r="T8" s="139">
        <v>4</v>
      </c>
      <c r="U8" s="55">
        <v>0</v>
      </c>
      <c r="V8" s="51"/>
      <c r="W8" s="51"/>
      <c r="X8" s="51"/>
    </row>
    <row r="9" spans="1:24" s="56" customFormat="1" ht="24" customHeight="1">
      <c r="A9" s="138">
        <v>2019</v>
      </c>
      <c r="B9" s="53">
        <v>96</v>
      </c>
      <c r="C9" s="54">
        <v>84</v>
      </c>
      <c r="D9" s="54">
        <v>11</v>
      </c>
      <c r="E9" s="54">
        <v>0</v>
      </c>
      <c r="F9" s="54">
        <v>1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>
        <v>0</v>
      </c>
      <c r="N9" s="54">
        <v>0</v>
      </c>
      <c r="O9" s="54">
        <v>0</v>
      </c>
      <c r="P9" s="54">
        <v>0</v>
      </c>
      <c r="Q9" s="54">
        <v>1102</v>
      </c>
      <c r="R9" s="54">
        <v>11</v>
      </c>
      <c r="S9" s="54">
        <v>1</v>
      </c>
      <c r="T9" s="54">
        <v>10</v>
      </c>
      <c r="U9" s="55">
        <v>0</v>
      </c>
      <c r="W9" s="51"/>
      <c r="X9" s="51"/>
    </row>
    <row r="10" spans="1:24" s="56" customFormat="1" ht="24" customHeight="1">
      <c r="A10" s="138">
        <v>2020</v>
      </c>
      <c r="B10" s="53">
        <v>64</v>
      </c>
      <c r="C10" s="53">
        <v>54</v>
      </c>
      <c r="D10" s="53">
        <v>9</v>
      </c>
      <c r="E10" s="53">
        <v>0</v>
      </c>
      <c r="F10" s="53">
        <v>1</v>
      </c>
      <c r="G10" s="53">
        <v>0</v>
      </c>
      <c r="H10" s="53">
        <v>0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v>0</v>
      </c>
      <c r="P10" s="53">
        <v>0</v>
      </c>
      <c r="Q10" s="53">
        <v>967</v>
      </c>
      <c r="R10" s="53">
        <v>2</v>
      </c>
      <c r="S10" s="53">
        <v>1</v>
      </c>
      <c r="T10" s="53">
        <v>1</v>
      </c>
      <c r="U10" s="140">
        <v>0</v>
      </c>
      <c r="W10" s="51"/>
      <c r="X10" s="51"/>
    </row>
    <row r="11" spans="1:24" s="56" customFormat="1" ht="24" customHeight="1">
      <c r="A11" s="138">
        <v>2021</v>
      </c>
      <c r="B11" s="53">
        <v>54</v>
      </c>
      <c r="C11" s="53">
        <v>44</v>
      </c>
      <c r="D11" s="53">
        <v>6</v>
      </c>
      <c r="E11" s="53">
        <v>1</v>
      </c>
      <c r="F11" s="53">
        <v>1</v>
      </c>
      <c r="G11" s="53">
        <v>0</v>
      </c>
      <c r="H11" s="53">
        <v>1</v>
      </c>
      <c r="I11" s="53">
        <v>1</v>
      </c>
      <c r="J11" s="53">
        <v>74</v>
      </c>
      <c r="K11" s="53">
        <v>0</v>
      </c>
      <c r="L11" s="53">
        <v>4</v>
      </c>
      <c r="M11" s="53">
        <v>0</v>
      </c>
      <c r="N11" s="53">
        <v>0</v>
      </c>
      <c r="O11" s="53">
        <v>70</v>
      </c>
      <c r="P11" s="53">
        <v>0</v>
      </c>
      <c r="Q11" s="53">
        <v>1973</v>
      </c>
      <c r="R11" s="53">
        <v>333</v>
      </c>
      <c r="S11" s="53">
        <v>3</v>
      </c>
      <c r="T11" s="53">
        <v>330</v>
      </c>
      <c r="U11" s="140">
        <v>0</v>
      </c>
      <c r="W11" s="51"/>
      <c r="X11" s="51"/>
    </row>
    <row r="12" spans="1:24" s="51" customFormat="1" ht="24" customHeight="1">
      <c r="A12" s="141">
        <v>2022</v>
      </c>
      <c r="B12" s="142">
        <f>SUM(B13:B26)</f>
        <v>54</v>
      </c>
      <c r="C12" s="58">
        <f t="shared" ref="C12:U12" si="0">SUM(C13:C26)</f>
        <v>41</v>
      </c>
      <c r="D12" s="58">
        <f t="shared" si="0"/>
        <v>6</v>
      </c>
      <c r="E12" s="58">
        <f t="shared" si="0"/>
        <v>0</v>
      </c>
      <c r="F12" s="58">
        <f t="shared" si="0"/>
        <v>0</v>
      </c>
      <c r="G12" s="58">
        <f t="shared" si="0"/>
        <v>2</v>
      </c>
      <c r="H12" s="58">
        <f t="shared" si="0"/>
        <v>3</v>
      </c>
      <c r="I12" s="58">
        <f t="shared" si="0"/>
        <v>2</v>
      </c>
      <c r="J12" s="58">
        <f t="shared" si="0"/>
        <v>10</v>
      </c>
      <c r="K12" s="58">
        <f t="shared" si="0"/>
        <v>0</v>
      </c>
      <c r="L12" s="58">
        <f t="shared" si="0"/>
        <v>10</v>
      </c>
      <c r="M12" s="58">
        <f t="shared" si="0"/>
        <v>0</v>
      </c>
      <c r="N12" s="58">
        <f t="shared" si="0"/>
        <v>0</v>
      </c>
      <c r="O12" s="58">
        <f t="shared" si="0"/>
        <v>0</v>
      </c>
      <c r="P12" s="58">
        <f t="shared" si="0"/>
        <v>0</v>
      </c>
      <c r="Q12" s="58">
        <f t="shared" si="0"/>
        <v>1903</v>
      </c>
      <c r="R12" s="58">
        <f t="shared" si="0"/>
        <v>0</v>
      </c>
      <c r="S12" s="58">
        <f t="shared" si="0"/>
        <v>0</v>
      </c>
      <c r="T12" s="58">
        <f t="shared" si="0"/>
        <v>0</v>
      </c>
      <c r="U12" s="143">
        <f t="shared" si="0"/>
        <v>79</v>
      </c>
    </row>
    <row r="13" spans="1:24" s="51" customFormat="1" ht="24" customHeight="1">
      <c r="A13" s="144" t="s">
        <v>410</v>
      </c>
      <c r="B13" s="62">
        <f>SUM(C13:I13)</f>
        <v>7</v>
      </c>
      <c r="C13" s="63">
        <v>5</v>
      </c>
      <c r="D13" s="63">
        <v>0</v>
      </c>
      <c r="E13" s="63">
        <v>0</v>
      </c>
      <c r="F13" s="63">
        <v>0</v>
      </c>
      <c r="G13" s="63">
        <v>0</v>
      </c>
      <c r="H13" s="63">
        <v>1</v>
      </c>
      <c r="I13" s="63">
        <v>1</v>
      </c>
      <c r="J13" s="63">
        <f>SUM(K13:P13)</f>
        <v>0</v>
      </c>
      <c r="K13" s="63">
        <v>0</v>
      </c>
      <c r="L13" s="63">
        <v>0</v>
      </c>
      <c r="M13" s="63">
        <v>0</v>
      </c>
      <c r="N13" s="63">
        <v>0</v>
      </c>
      <c r="O13" s="63">
        <v>0</v>
      </c>
      <c r="P13" s="63">
        <v>0</v>
      </c>
      <c r="Q13" s="63">
        <v>30</v>
      </c>
      <c r="R13" s="63">
        <f>SUM(S13:T13)</f>
        <v>0</v>
      </c>
      <c r="S13" s="63">
        <v>0</v>
      </c>
      <c r="T13" s="63">
        <v>0</v>
      </c>
      <c r="U13" s="145">
        <v>7</v>
      </c>
    </row>
    <row r="14" spans="1:24" s="51" customFormat="1" ht="24" customHeight="1">
      <c r="A14" s="144" t="s">
        <v>411</v>
      </c>
      <c r="B14" s="62">
        <f t="shared" ref="B14:B26" si="1">SUM(C14:I14)</f>
        <v>6</v>
      </c>
      <c r="C14" s="63">
        <v>4</v>
      </c>
      <c r="D14" s="63">
        <v>0</v>
      </c>
      <c r="E14" s="63">
        <v>0</v>
      </c>
      <c r="F14" s="63">
        <v>0</v>
      </c>
      <c r="G14" s="63">
        <v>0</v>
      </c>
      <c r="H14" s="63">
        <v>1</v>
      </c>
      <c r="I14" s="63">
        <v>1</v>
      </c>
      <c r="J14" s="63">
        <f t="shared" ref="J14:J26" si="2">SUM(K14:P14)</f>
        <v>3</v>
      </c>
      <c r="K14" s="63">
        <v>0</v>
      </c>
      <c r="L14" s="63">
        <v>3</v>
      </c>
      <c r="M14" s="63">
        <v>0</v>
      </c>
      <c r="N14" s="63">
        <v>0</v>
      </c>
      <c r="O14" s="63">
        <v>0</v>
      </c>
      <c r="P14" s="63">
        <v>0</v>
      </c>
      <c r="Q14" s="63">
        <v>1023</v>
      </c>
      <c r="R14" s="63">
        <f t="shared" ref="R14:R26" si="3">SUM(S14:T14)</f>
        <v>0</v>
      </c>
      <c r="S14" s="63">
        <v>0</v>
      </c>
      <c r="T14" s="63">
        <v>0</v>
      </c>
      <c r="U14" s="145">
        <v>15</v>
      </c>
    </row>
    <row r="15" spans="1:24" s="51" customFormat="1" ht="24" customHeight="1">
      <c r="A15" s="144" t="s">
        <v>412</v>
      </c>
      <c r="B15" s="62">
        <f t="shared" si="1"/>
        <v>3</v>
      </c>
      <c r="C15" s="63">
        <v>2</v>
      </c>
      <c r="D15" s="63">
        <v>1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f t="shared" si="2"/>
        <v>0</v>
      </c>
      <c r="K15" s="63">
        <v>0</v>
      </c>
      <c r="L15" s="63">
        <v>0</v>
      </c>
      <c r="M15" s="63">
        <v>0</v>
      </c>
      <c r="N15" s="63">
        <v>0</v>
      </c>
      <c r="O15" s="63">
        <v>0</v>
      </c>
      <c r="P15" s="63">
        <v>0</v>
      </c>
      <c r="Q15" s="63">
        <v>67</v>
      </c>
      <c r="R15" s="63">
        <f t="shared" si="3"/>
        <v>0</v>
      </c>
      <c r="S15" s="63">
        <v>0</v>
      </c>
      <c r="T15" s="63">
        <v>0</v>
      </c>
      <c r="U15" s="145">
        <v>6</v>
      </c>
    </row>
    <row r="16" spans="1:24" s="51" customFormat="1" ht="24" customHeight="1">
      <c r="A16" s="144" t="s">
        <v>413</v>
      </c>
      <c r="B16" s="62">
        <f t="shared" si="1"/>
        <v>4</v>
      </c>
      <c r="C16" s="63">
        <v>3</v>
      </c>
      <c r="D16" s="63">
        <v>0</v>
      </c>
      <c r="E16" s="63">
        <v>0</v>
      </c>
      <c r="F16" s="63">
        <v>0</v>
      </c>
      <c r="G16" s="63">
        <v>0</v>
      </c>
      <c r="H16" s="63">
        <v>1</v>
      </c>
      <c r="I16" s="63">
        <v>0</v>
      </c>
      <c r="J16" s="63">
        <f t="shared" si="2"/>
        <v>1</v>
      </c>
      <c r="K16" s="63">
        <v>0</v>
      </c>
      <c r="L16" s="63">
        <v>1</v>
      </c>
      <c r="M16" s="63">
        <v>0</v>
      </c>
      <c r="N16" s="63">
        <v>0</v>
      </c>
      <c r="O16" s="63">
        <v>0</v>
      </c>
      <c r="P16" s="63">
        <v>0</v>
      </c>
      <c r="Q16" s="63">
        <v>16</v>
      </c>
      <c r="R16" s="63">
        <f t="shared" si="3"/>
        <v>0</v>
      </c>
      <c r="S16" s="63">
        <v>0</v>
      </c>
      <c r="T16" s="63">
        <v>0</v>
      </c>
      <c r="U16" s="145">
        <v>0</v>
      </c>
    </row>
    <row r="17" spans="1:21" s="51" customFormat="1" ht="24" customHeight="1">
      <c r="A17" s="144" t="s">
        <v>414</v>
      </c>
      <c r="B17" s="62">
        <f t="shared" si="1"/>
        <v>6</v>
      </c>
      <c r="C17" s="63">
        <v>5</v>
      </c>
      <c r="D17" s="63">
        <v>1</v>
      </c>
      <c r="E17" s="63">
        <v>0</v>
      </c>
      <c r="F17" s="63">
        <v>0</v>
      </c>
      <c r="G17" s="63">
        <v>0</v>
      </c>
      <c r="H17" s="63">
        <v>0</v>
      </c>
      <c r="I17" s="63">
        <v>0</v>
      </c>
      <c r="J17" s="63">
        <f t="shared" si="2"/>
        <v>2</v>
      </c>
      <c r="K17" s="63">
        <v>0</v>
      </c>
      <c r="L17" s="63">
        <v>2</v>
      </c>
      <c r="M17" s="63">
        <v>0</v>
      </c>
      <c r="N17" s="63">
        <v>0</v>
      </c>
      <c r="O17" s="63">
        <v>0</v>
      </c>
      <c r="P17" s="63">
        <v>0</v>
      </c>
      <c r="Q17" s="63">
        <v>0</v>
      </c>
      <c r="R17" s="63">
        <f t="shared" si="3"/>
        <v>0</v>
      </c>
      <c r="S17" s="63">
        <v>0</v>
      </c>
      <c r="T17" s="63">
        <v>0</v>
      </c>
      <c r="U17" s="145">
        <v>0</v>
      </c>
    </row>
    <row r="18" spans="1:21" s="51" customFormat="1" ht="24" customHeight="1">
      <c r="A18" s="144" t="s">
        <v>415</v>
      </c>
      <c r="B18" s="62">
        <f t="shared" si="1"/>
        <v>4</v>
      </c>
      <c r="C18" s="63">
        <v>3</v>
      </c>
      <c r="D18" s="63">
        <v>0</v>
      </c>
      <c r="E18" s="63">
        <v>0</v>
      </c>
      <c r="F18" s="63">
        <v>0</v>
      </c>
      <c r="G18" s="63">
        <v>1</v>
      </c>
      <c r="H18" s="63">
        <v>0</v>
      </c>
      <c r="I18" s="63">
        <v>0</v>
      </c>
      <c r="J18" s="63">
        <f t="shared" si="2"/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63">
        <v>0</v>
      </c>
      <c r="R18" s="63">
        <f t="shared" si="3"/>
        <v>0</v>
      </c>
      <c r="S18" s="63">
        <v>0</v>
      </c>
      <c r="T18" s="63">
        <v>0</v>
      </c>
      <c r="U18" s="145">
        <v>0</v>
      </c>
    </row>
    <row r="19" spans="1:21" s="51" customFormat="1" ht="24" customHeight="1">
      <c r="A19" s="144" t="s">
        <v>416</v>
      </c>
      <c r="B19" s="62">
        <f t="shared" si="1"/>
        <v>3</v>
      </c>
      <c r="C19" s="63">
        <v>3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f t="shared" si="2"/>
        <v>3</v>
      </c>
      <c r="K19" s="63">
        <v>0</v>
      </c>
      <c r="L19" s="63">
        <v>3</v>
      </c>
      <c r="M19" s="63">
        <v>0</v>
      </c>
      <c r="N19" s="63">
        <v>0</v>
      </c>
      <c r="O19" s="63">
        <v>0</v>
      </c>
      <c r="P19" s="63">
        <v>0</v>
      </c>
      <c r="Q19" s="63">
        <v>0</v>
      </c>
      <c r="R19" s="63">
        <f t="shared" si="3"/>
        <v>0</v>
      </c>
      <c r="S19" s="63">
        <v>0</v>
      </c>
      <c r="T19" s="63">
        <v>0</v>
      </c>
      <c r="U19" s="145">
        <v>0</v>
      </c>
    </row>
    <row r="20" spans="1:21" s="51" customFormat="1" ht="24" customHeight="1">
      <c r="A20" s="144" t="s">
        <v>417</v>
      </c>
      <c r="B20" s="62">
        <f t="shared" si="1"/>
        <v>3</v>
      </c>
      <c r="C20" s="63">
        <v>2</v>
      </c>
      <c r="D20" s="63">
        <v>1</v>
      </c>
      <c r="E20" s="63">
        <v>0</v>
      </c>
      <c r="F20" s="63">
        <v>0</v>
      </c>
      <c r="G20" s="63">
        <v>0</v>
      </c>
      <c r="H20" s="63">
        <v>0</v>
      </c>
      <c r="I20" s="63">
        <v>0</v>
      </c>
      <c r="J20" s="63">
        <f t="shared" si="2"/>
        <v>0</v>
      </c>
      <c r="K20" s="63">
        <v>0</v>
      </c>
      <c r="L20" s="63">
        <v>0</v>
      </c>
      <c r="M20" s="63">
        <v>0</v>
      </c>
      <c r="N20" s="63">
        <v>0</v>
      </c>
      <c r="O20" s="63">
        <v>0</v>
      </c>
      <c r="P20" s="63">
        <v>0</v>
      </c>
      <c r="Q20" s="63">
        <v>69</v>
      </c>
      <c r="R20" s="63">
        <f t="shared" si="3"/>
        <v>0</v>
      </c>
      <c r="S20" s="63">
        <v>0</v>
      </c>
      <c r="T20" s="63">
        <v>0</v>
      </c>
      <c r="U20" s="145">
        <v>1</v>
      </c>
    </row>
    <row r="21" spans="1:21" s="51" customFormat="1" ht="24" customHeight="1">
      <c r="A21" s="144" t="s">
        <v>418</v>
      </c>
      <c r="B21" s="62">
        <f t="shared" si="1"/>
        <v>2</v>
      </c>
      <c r="C21" s="63">
        <v>1</v>
      </c>
      <c r="D21" s="63">
        <v>0</v>
      </c>
      <c r="E21" s="63">
        <v>0</v>
      </c>
      <c r="F21" s="63">
        <v>0</v>
      </c>
      <c r="G21" s="63">
        <v>1</v>
      </c>
      <c r="H21" s="63">
        <v>0</v>
      </c>
      <c r="I21" s="63">
        <v>0</v>
      </c>
      <c r="J21" s="63">
        <f t="shared" si="2"/>
        <v>0</v>
      </c>
      <c r="K21" s="63">
        <v>0</v>
      </c>
      <c r="L21" s="63">
        <v>0</v>
      </c>
      <c r="M21" s="63">
        <v>0</v>
      </c>
      <c r="N21" s="63">
        <v>0</v>
      </c>
      <c r="O21" s="63">
        <v>0</v>
      </c>
      <c r="P21" s="63">
        <v>0</v>
      </c>
      <c r="Q21" s="63">
        <v>82</v>
      </c>
      <c r="R21" s="63">
        <f t="shared" si="3"/>
        <v>0</v>
      </c>
      <c r="S21" s="63">
        <v>0</v>
      </c>
      <c r="T21" s="63">
        <v>0</v>
      </c>
      <c r="U21" s="145">
        <v>0</v>
      </c>
    </row>
    <row r="22" spans="1:21" s="51" customFormat="1" ht="24" customHeight="1">
      <c r="A22" s="144" t="s">
        <v>419</v>
      </c>
      <c r="B22" s="62">
        <f t="shared" si="1"/>
        <v>4</v>
      </c>
      <c r="C22" s="63">
        <v>3</v>
      </c>
      <c r="D22" s="63">
        <v>1</v>
      </c>
      <c r="E22" s="63">
        <v>0</v>
      </c>
      <c r="F22" s="63">
        <v>0</v>
      </c>
      <c r="G22" s="63">
        <v>0</v>
      </c>
      <c r="H22" s="63">
        <v>0</v>
      </c>
      <c r="I22" s="63">
        <v>0</v>
      </c>
      <c r="J22" s="63">
        <f t="shared" si="2"/>
        <v>0</v>
      </c>
      <c r="K22" s="63">
        <v>0</v>
      </c>
      <c r="L22" s="63">
        <v>0</v>
      </c>
      <c r="M22" s="63">
        <v>0</v>
      </c>
      <c r="N22" s="63">
        <v>0</v>
      </c>
      <c r="O22" s="63">
        <v>0</v>
      </c>
      <c r="P22" s="63">
        <v>0</v>
      </c>
      <c r="Q22" s="63">
        <v>0</v>
      </c>
      <c r="R22" s="63">
        <f t="shared" si="3"/>
        <v>0</v>
      </c>
      <c r="S22" s="63">
        <v>0</v>
      </c>
      <c r="T22" s="63">
        <v>0</v>
      </c>
      <c r="U22" s="145">
        <v>0</v>
      </c>
    </row>
    <row r="23" spans="1:21" s="51" customFormat="1" ht="24" customHeight="1">
      <c r="A23" s="144" t="s">
        <v>420</v>
      </c>
      <c r="B23" s="62">
        <f t="shared" si="1"/>
        <v>4</v>
      </c>
      <c r="C23" s="63">
        <v>4</v>
      </c>
      <c r="D23" s="63">
        <v>0</v>
      </c>
      <c r="E23" s="63">
        <v>0</v>
      </c>
      <c r="F23" s="63">
        <v>0</v>
      </c>
      <c r="G23" s="63">
        <v>0</v>
      </c>
      <c r="H23" s="63">
        <v>0</v>
      </c>
      <c r="I23" s="63">
        <v>0</v>
      </c>
      <c r="J23" s="63">
        <f t="shared" si="2"/>
        <v>0</v>
      </c>
      <c r="K23" s="63">
        <v>0</v>
      </c>
      <c r="L23" s="63">
        <v>0</v>
      </c>
      <c r="M23" s="63">
        <v>0</v>
      </c>
      <c r="N23" s="63">
        <v>0</v>
      </c>
      <c r="O23" s="63">
        <v>0</v>
      </c>
      <c r="P23" s="63">
        <v>0</v>
      </c>
      <c r="Q23" s="63">
        <v>0</v>
      </c>
      <c r="R23" s="63">
        <f t="shared" si="3"/>
        <v>0</v>
      </c>
      <c r="S23" s="63">
        <v>0</v>
      </c>
      <c r="T23" s="63">
        <v>0</v>
      </c>
      <c r="U23" s="145">
        <v>0</v>
      </c>
    </row>
    <row r="24" spans="1:21" s="51" customFormat="1" ht="24" customHeight="1">
      <c r="A24" s="144" t="s">
        <v>421</v>
      </c>
      <c r="B24" s="62">
        <f t="shared" si="1"/>
        <v>5</v>
      </c>
      <c r="C24" s="63">
        <v>4</v>
      </c>
      <c r="D24" s="63">
        <v>1</v>
      </c>
      <c r="E24" s="63">
        <v>0</v>
      </c>
      <c r="F24" s="63">
        <v>0</v>
      </c>
      <c r="G24" s="63">
        <v>0</v>
      </c>
      <c r="H24" s="63">
        <v>0</v>
      </c>
      <c r="I24" s="63">
        <v>0</v>
      </c>
      <c r="J24" s="63">
        <f t="shared" si="2"/>
        <v>1</v>
      </c>
      <c r="K24" s="63">
        <v>0</v>
      </c>
      <c r="L24" s="63">
        <v>1</v>
      </c>
      <c r="M24" s="63">
        <v>0</v>
      </c>
      <c r="N24" s="63">
        <v>0</v>
      </c>
      <c r="O24" s="63">
        <v>0</v>
      </c>
      <c r="P24" s="63">
        <v>0</v>
      </c>
      <c r="Q24" s="63">
        <v>0</v>
      </c>
      <c r="R24" s="63">
        <f t="shared" si="3"/>
        <v>0</v>
      </c>
      <c r="S24" s="63">
        <v>0</v>
      </c>
      <c r="T24" s="63">
        <v>0</v>
      </c>
      <c r="U24" s="145">
        <v>0</v>
      </c>
    </row>
    <row r="25" spans="1:21" s="51" customFormat="1" ht="24" customHeight="1">
      <c r="A25" s="144" t="s">
        <v>422</v>
      </c>
      <c r="B25" s="62">
        <f t="shared" si="1"/>
        <v>2</v>
      </c>
      <c r="C25" s="63">
        <v>1</v>
      </c>
      <c r="D25" s="63">
        <v>1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f t="shared" si="2"/>
        <v>0</v>
      </c>
      <c r="K25" s="63">
        <v>0</v>
      </c>
      <c r="L25" s="63">
        <v>0</v>
      </c>
      <c r="M25" s="63">
        <v>0</v>
      </c>
      <c r="N25" s="63">
        <v>0</v>
      </c>
      <c r="O25" s="63">
        <v>0</v>
      </c>
      <c r="P25" s="63">
        <v>0</v>
      </c>
      <c r="Q25" s="63">
        <v>0</v>
      </c>
      <c r="R25" s="63">
        <f t="shared" si="3"/>
        <v>0</v>
      </c>
      <c r="S25" s="63">
        <v>0</v>
      </c>
      <c r="T25" s="63">
        <v>0</v>
      </c>
      <c r="U25" s="145">
        <v>0</v>
      </c>
    </row>
    <row r="26" spans="1:21" s="51" customFormat="1" ht="24" customHeight="1">
      <c r="A26" s="146" t="s">
        <v>423</v>
      </c>
      <c r="B26" s="106">
        <f t="shared" si="1"/>
        <v>1</v>
      </c>
      <c r="C26" s="69">
        <v>1</v>
      </c>
      <c r="D26" s="69">
        <v>0</v>
      </c>
      <c r="E26" s="69">
        <v>0</v>
      </c>
      <c r="F26" s="69">
        <v>0</v>
      </c>
      <c r="G26" s="69">
        <v>0</v>
      </c>
      <c r="H26" s="69">
        <v>0</v>
      </c>
      <c r="I26" s="69">
        <v>0</v>
      </c>
      <c r="J26" s="69">
        <f t="shared" si="2"/>
        <v>0</v>
      </c>
      <c r="K26" s="69">
        <v>0</v>
      </c>
      <c r="L26" s="69">
        <v>0</v>
      </c>
      <c r="M26" s="69">
        <v>0</v>
      </c>
      <c r="N26" s="69">
        <v>0</v>
      </c>
      <c r="O26" s="69">
        <v>0</v>
      </c>
      <c r="P26" s="69">
        <v>0</v>
      </c>
      <c r="Q26" s="69">
        <v>616</v>
      </c>
      <c r="R26" s="69">
        <f t="shared" si="3"/>
        <v>0</v>
      </c>
      <c r="S26" s="69">
        <v>0</v>
      </c>
      <c r="T26" s="69">
        <v>0</v>
      </c>
      <c r="U26" s="147">
        <v>50</v>
      </c>
    </row>
    <row r="27" spans="1:21" s="48" customFormat="1" ht="24" customHeight="1">
      <c r="A27" s="553" t="s">
        <v>424</v>
      </c>
      <c r="B27" s="553"/>
      <c r="C27" s="553"/>
      <c r="D27" s="553"/>
      <c r="E27" s="553"/>
      <c r="R27" s="581" t="s">
        <v>425</v>
      </c>
      <c r="S27" s="548"/>
      <c r="T27" s="548"/>
      <c r="U27" s="548"/>
    </row>
  </sheetData>
  <mergeCells count="23">
    <mergeCell ref="A27:E27"/>
    <mergeCell ref="R27:U27"/>
    <mergeCell ref="E5:E6"/>
    <mergeCell ref="F5:F6"/>
    <mergeCell ref="G5:G6"/>
    <mergeCell ref="H5:H6"/>
    <mergeCell ref="I5:I6"/>
    <mergeCell ref="J5:J6"/>
    <mergeCell ref="K5:M5"/>
    <mergeCell ref="N5:P5"/>
    <mergeCell ref="Q5:Q6"/>
    <mergeCell ref="R5:T5"/>
    <mergeCell ref="U5:U6"/>
    <mergeCell ref="A2:J2"/>
    <mergeCell ref="A3:B3"/>
    <mergeCell ref="T3:U3"/>
    <mergeCell ref="A4:A6"/>
    <mergeCell ref="B4:I4"/>
    <mergeCell ref="J4:P4"/>
    <mergeCell ref="Q4:U4"/>
    <mergeCell ref="B5:B6"/>
    <mergeCell ref="C5:C6"/>
    <mergeCell ref="D5:D6"/>
  </mergeCells>
  <phoneticPr fontId="3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9"/>
  <sheetViews>
    <sheetView workbookViewId="0">
      <selection activeCell="I30" sqref="I30"/>
    </sheetView>
  </sheetViews>
  <sheetFormatPr defaultRowHeight="16.5"/>
  <cols>
    <col min="1" max="1" width="9" style="49"/>
    <col min="2" max="2" width="17" style="49" customWidth="1"/>
    <col min="3" max="3" width="19.625" style="49" customWidth="1"/>
    <col min="4" max="4" width="17" style="49" customWidth="1"/>
    <col min="5" max="5" width="24.875" style="49" customWidth="1"/>
    <col min="6" max="16384" width="9" style="49"/>
  </cols>
  <sheetData>
    <row r="1" spans="1:7" s="48" customFormat="1" ht="16.5" customHeight="1"/>
    <row r="2" spans="1:7" ht="22.5" customHeight="1">
      <c r="A2" s="529" t="s">
        <v>426</v>
      </c>
      <c r="B2" s="529"/>
      <c r="C2" s="529"/>
      <c r="D2" s="529"/>
      <c r="E2" s="529"/>
    </row>
    <row r="3" spans="1:7" s="48" customFormat="1" ht="22.5" customHeight="1">
      <c r="A3" s="148" t="s">
        <v>427</v>
      </c>
      <c r="E3" s="131" t="s">
        <v>278</v>
      </c>
    </row>
    <row r="4" spans="1:7" s="26" customFormat="1" ht="34.5" customHeight="1">
      <c r="A4" s="584" t="s">
        <v>428</v>
      </c>
      <c r="B4" s="149" t="s">
        <v>429</v>
      </c>
      <c r="C4" s="150" t="s">
        <v>430</v>
      </c>
      <c r="D4" s="149" t="s">
        <v>431</v>
      </c>
      <c r="E4" s="151" t="s">
        <v>432</v>
      </c>
    </row>
    <row r="5" spans="1:7" s="26" customFormat="1" ht="34.5" customHeight="1">
      <c r="A5" s="585"/>
      <c r="B5" s="152" t="s">
        <v>433</v>
      </c>
      <c r="C5" s="152" t="s">
        <v>433</v>
      </c>
      <c r="D5" s="152" t="s">
        <v>434</v>
      </c>
      <c r="E5" s="152" t="s">
        <v>433</v>
      </c>
    </row>
    <row r="6" spans="1:7" s="156" customFormat="1" ht="16.5" customHeight="1">
      <c r="A6" s="153">
        <v>2017</v>
      </c>
      <c r="B6" s="154">
        <v>2368</v>
      </c>
      <c r="C6" s="154">
        <v>0</v>
      </c>
      <c r="D6" s="154">
        <v>0</v>
      </c>
      <c r="E6" s="155">
        <v>2179</v>
      </c>
      <c r="F6" s="26"/>
      <c r="G6" s="26"/>
    </row>
    <row r="7" spans="1:7" s="156" customFormat="1" ht="16.5" customHeight="1">
      <c r="A7" s="153">
        <v>2018</v>
      </c>
      <c r="B7" s="154">
        <v>2011</v>
      </c>
      <c r="C7" s="154">
        <v>0</v>
      </c>
      <c r="D7" s="154">
        <v>0</v>
      </c>
      <c r="E7" s="155">
        <v>2437</v>
      </c>
      <c r="F7" s="26"/>
      <c r="G7" s="26"/>
    </row>
    <row r="8" spans="1:7" s="156" customFormat="1" ht="16.5" customHeight="1">
      <c r="A8" s="153">
        <v>2019</v>
      </c>
      <c r="B8" s="154">
        <v>1604</v>
      </c>
      <c r="C8" s="154">
        <v>0</v>
      </c>
      <c r="D8" s="154">
        <v>0</v>
      </c>
      <c r="E8" s="155">
        <v>2098</v>
      </c>
      <c r="G8" s="26"/>
    </row>
    <row r="9" spans="1:7" s="156" customFormat="1" ht="16.5" customHeight="1">
      <c r="A9" s="153">
        <v>2020</v>
      </c>
      <c r="B9" s="154">
        <v>615</v>
      </c>
      <c r="C9" s="154">
        <v>100</v>
      </c>
      <c r="D9" s="154">
        <v>0</v>
      </c>
      <c r="E9" s="155">
        <v>287</v>
      </c>
      <c r="G9" s="26"/>
    </row>
    <row r="10" spans="1:7" s="156" customFormat="1" ht="16.5" customHeight="1">
      <c r="A10" s="153">
        <v>2021</v>
      </c>
      <c r="B10" s="154">
        <v>1547</v>
      </c>
      <c r="C10" s="154">
        <v>44</v>
      </c>
      <c r="D10" s="154">
        <v>0</v>
      </c>
      <c r="E10" s="155">
        <v>668</v>
      </c>
      <c r="G10" s="26"/>
    </row>
    <row r="11" spans="1:7" s="160" customFormat="1" ht="16.5" customHeight="1">
      <c r="A11" s="157">
        <v>2022</v>
      </c>
      <c r="B11" s="158">
        <f t="shared" ref="B11:E11" si="0">SUM(B12:B26)</f>
        <v>1857</v>
      </c>
      <c r="C11" s="158">
        <f t="shared" si="0"/>
        <v>152</v>
      </c>
      <c r="D11" s="158">
        <f t="shared" si="0"/>
        <v>0</v>
      </c>
      <c r="E11" s="159">
        <f t="shared" si="0"/>
        <v>1035</v>
      </c>
      <c r="F11" s="26"/>
      <c r="G11" s="26"/>
    </row>
    <row r="12" spans="1:7" s="26" customFormat="1" ht="16.5" customHeight="1">
      <c r="A12" s="161" t="s">
        <v>435</v>
      </c>
      <c r="B12" s="162">
        <v>400</v>
      </c>
      <c r="C12" s="162">
        <v>118</v>
      </c>
      <c r="D12" s="162">
        <v>0</v>
      </c>
      <c r="E12" s="163">
        <v>291</v>
      </c>
    </row>
    <row r="13" spans="1:7" s="26" customFormat="1" ht="16.5" customHeight="1">
      <c r="A13" s="161" t="s">
        <v>258</v>
      </c>
      <c r="B13" s="164">
        <v>0</v>
      </c>
      <c r="C13" s="164">
        <v>0</v>
      </c>
      <c r="D13" s="164">
        <v>0</v>
      </c>
      <c r="E13" s="163">
        <v>0</v>
      </c>
    </row>
    <row r="14" spans="1:7" s="26" customFormat="1" ht="16.5" customHeight="1">
      <c r="A14" s="161" t="s">
        <v>436</v>
      </c>
      <c r="B14" s="164">
        <v>0</v>
      </c>
      <c r="C14" s="164">
        <v>0</v>
      </c>
      <c r="D14" s="164">
        <v>0</v>
      </c>
      <c r="E14" s="163">
        <v>0</v>
      </c>
    </row>
    <row r="15" spans="1:7" s="26" customFormat="1" ht="16.5" customHeight="1">
      <c r="A15" s="161" t="s">
        <v>260</v>
      </c>
      <c r="B15" s="162">
        <v>146</v>
      </c>
      <c r="C15" s="162">
        <v>34</v>
      </c>
      <c r="D15" s="162">
        <v>0</v>
      </c>
      <c r="E15" s="163">
        <v>34</v>
      </c>
    </row>
    <row r="16" spans="1:7" s="26" customFormat="1" ht="16.5" customHeight="1">
      <c r="A16" s="161" t="s">
        <v>261</v>
      </c>
      <c r="B16" s="162">
        <v>316</v>
      </c>
      <c r="C16" s="162">
        <v>0</v>
      </c>
      <c r="D16" s="162">
        <v>0</v>
      </c>
      <c r="E16" s="163">
        <v>143</v>
      </c>
    </row>
    <row r="17" spans="1:8" s="26" customFormat="1" ht="16.5" customHeight="1">
      <c r="A17" s="161" t="s">
        <v>262</v>
      </c>
      <c r="B17" s="162">
        <v>30</v>
      </c>
      <c r="C17" s="162">
        <v>0</v>
      </c>
      <c r="D17" s="162">
        <v>0</v>
      </c>
      <c r="E17" s="163">
        <v>30</v>
      </c>
    </row>
    <row r="18" spans="1:8" s="26" customFormat="1" ht="16.5" customHeight="1">
      <c r="A18" s="161" t="s">
        <v>263</v>
      </c>
      <c r="B18" s="162">
        <v>142</v>
      </c>
      <c r="C18" s="162">
        <v>0</v>
      </c>
      <c r="D18" s="162">
        <v>0</v>
      </c>
      <c r="E18" s="163">
        <v>142</v>
      </c>
    </row>
    <row r="19" spans="1:8" s="26" customFormat="1" ht="16.5" customHeight="1">
      <c r="A19" s="161" t="s">
        <v>264</v>
      </c>
      <c r="B19" s="162">
        <v>76</v>
      </c>
      <c r="C19" s="162">
        <v>0</v>
      </c>
      <c r="D19" s="162">
        <v>0</v>
      </c>
      <c r="E19" s="163">
        <v>76</v>
      </c>
    </row>
    <row r="20" spans="1:8" s="26" customFormat="1" ht="16.5" customHeight="1">
      <c r="A20" s="161" t="s">
        <v>265</v>
      </c>
      <c r="B20" s="162">
        <v>61</v>
      </c>
      <c r="C20" s="162">
        <v>0</v>
      </c>
      <c r="D20" s="162">
        <v>0</v>
      </c>
      <c r="E20" s="163">
        <v>51</v>
      </c>
    </row>
    <row r="21" spans="1:8" s="26" customFormat="1" ht="16.5" customHeight="1">
      <c r="A21" s="161" t="s">
        <v>266</v>
      </c>
      <c r="B21" s="162">
        <v>90</v>
      </c>
      <c r="C21" s="162">
        <v>0</v>
      </c>
      <c r="D21" s="162">
        <v>0</v>
      </c>
      <c r="E21" s="163">
        <v>45</v>
      </c>
    </row>
    <row r="22" spans="1:8" s="26" customFormat="1" ht="16.5" customHeight="1">
      <c r="A22" s="161" t="s">
        <v>267</v>
      </c>
      <c r="B22" s="162">
        <v>62</v>
      </c>
      <c r="C22" s="162">
        <v>0</v>
      </c>
      <c r="D22" s="162">
        <v>0</v>
      </c>
      <c r="E22" s="163">
        <v>62</v>
      </c>
    </row>
    <row r="23" spans="1:8" s="26" customFormat="1" ht="16.5" customHeight="1">
      <c r="A23" s="161" t="s">
        <v>268</v>
      </c>
      <c r="B23" s="162">
        <v>62</v>
      </c>
      <c r="C23" s="162">
        <v>0</v>
      </c>
      <c r="D23" s="162">
        <v>0</v>
      </c>
      <c r="E23" s="163">
        <v>46</v>
      </c>
    </row>
    <row r="24" spans="1:8" s="26" customFormat="1" ht="16.5" customHeight="1">
      <c r="A24" s="161" t="s">
        <v>269</v>
      </c>
      <c r="B24" s="162">
        <v>123</v>
      </c>
      <c r="C24" s="162">
        <v>0</v>
      </c>
      <c r="D24" s="162">
        <v>0</v>
      </c>
      <c r="E24" s="163">
        <v>34</v>
      </c>
    </row>
    <row r="25" spans="1:8" s="26" customFormat="1" ht="16.5" customHeight="1">
      <c r="A25" s="161" t="s">
        <v>270</v>
      </c>
      <c r="B25" s="162">
        <v>19</v>
      </c>
      <c r="C25" s="162">
        <v>0</v>
      </c>
      <c r="D25" s="162">
        <v>0</v>
      </c>
      <c r="E25" s="163">
        <v>8</v>
      </c>
    </row>
    <row r="26" spans="1:8" s="26" customFormat="1" ht="16.5" customHeight="1">
      <c r="A26" s="165" t="s">
        <v>271</v>
      </c>
      <c r="B26" s="166">
        <v>330</v>
      </c>
      <c r="C26" s="166">
        <v>0</v>
      </c>
      <c r="D26" s="166">
        <v>0</v>
      </c>
      <c r="E26" s="167">
        <v>73</v>
      </c>
      <c r="H26" s="168"/>
    </row>
    <row r="27" spans="1:8" s="48" customFormat="1" ht="16.5" customHeight="1">
      <c r="A27" s="169" t="s">
        <v>437</v>
      </c>
      <c r="E27" s="168" t="s">
        <v>438</v>
      </c>
    </row>
    <row r="28" spans="1:8" s="48" customFormat="1" ht="16.5" customHeight="1">
      <c r="A28" s="170" t="s">
        <v>439</v>
      </c>
      <c r="B28" s="171"/>
      <c r="C28" s="171"/>
      <c r="D28" s="171"/>
    </row>
    <row r="29" spans="1:8" s="74" customFormat="1" ht="11.25">
      <c r="A29" s="172"/>
    </row>
  </sheetData>
  <mergeCells count="2">
    <mergeCell ref="A2:E2"/>
    <mergeCell ref="A4:A5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6"/>
  <sheetViews>
    <sheetView workbookViewId="0">
      <selection activeCell="J23" sqref="J23"/>
    </sheetView>
  </sheetViews>
  <sheetFormatPr defaultRowHeight="16.5"/>
  <cols>
    <col min="1" max="1" width="10.25" style="49" customWidth="1"/>
    <col min="2" max="2" width="39.625" style="49" customWidth="1"/>
    <col min="3" max="3" width="44" style="49" customWidth="1"/>
    <col min="4" max="7" width="9" style="37"/>
    <col min="8" max="8" width="9" style="135"/>
    <col min="9" max="16384" width="9" style="49"/>
  </cols>
  <sheetData>
    <row r="1" spans="1:8" s="48" customFormat="1">
      <c r="D1" s="37"/>
      <c r="E1" s="37"/>
      <c r="F1" s="37"/>
      <c r="G1" s="37"/>
      <c r="H1" s="134"/>
    </row>
    <row r="2" spans="1:8" ht="24" customHeight="1">
      <c r="A2" s="529" t="s">
        <v>440</v>
      </c>
      <c r="B2" s="529"/>
      <c r="C2" s="529"/>
    </row>
    <row r="3" spans="1:8" s="48" customFormat="1" ht="24" customHeight="1">
      <c r="A3" s="25" t="s">
        <v>103</v>
      </c>
      <c r="B3" s="1"/>
      <c r="C3" s="75" t="s">
        <v>104</v>
      </c>
      <c r="D3" s="37"/>
      <c r="E3" s="37"/>
      <c r="F3" s="37"/>
      <c r="G3" s="37"/>
      <c r="H3" s="134"/>
    </row>
    <row r="4" spans="1:8" ht="37.5" customHeight="1">
      <c r="A4" s="549" t="s">
        <v>776</v>
      </c>
      <c r="B4" s="552" t="s">
        <v>441</v>
      </c>
      <c r="C4" s="552"/>
    </row>
    <row r="5" spans="1:8" ht="37.5" customHeight="1">
      <c r="A5" s="551"/>
      <c r="B5" s="52" t="s">
        <v>442</v>
      </c>
      <c r="C5" s="52" t="s">
        <v>443</v>
      </c>
    </row>
    <row r="6" spans="1:8" s="122" customFormat="1" ht="28.5" customHeight="1">
      <c r="A6" s="76">
        <v>2017</v>
      </c>
      <c r="B6" s="173">
        <v>66</v>
      </c>
      <c r="C6" s="174">
        <v>201</v>
      </c>
      <c r="D6" s="37"/>
      <c r="E6" s="37"/>
      <c r="F6" s="37"/>
      <c r="G6" s="37"/>
      <c r="H6" s="135"/>
    </row>
    <row r="7" spans="1:8" s="122" customFormat="1" ht="28.5" customHeight="1">
      <c r="A7" s="76">
        <v>2018</v>
      </c>
      <c r="B7" s="173">
        <v>11</v>
      </c>
      <c r="C7" s="174">
        <v>70</v>
      </c>
      <c r="D7" s="37"/>
      <c r="E7" s="37"/>
      <c r="F7" s="37"/>
      <c r="G7" s="37"/>
      <c r="H7" s="135"/>
    </row>
    <row r="8" spans="1:8" s="122" customFormat="1" ht="28.5" customHeight="1">
      <c r="A8" s="38">
        <v>2019</v>
      </c>
      <c r="B8" s="82">
        <v>16</v>
      </c>
      <c r="C8" s="96">
        <v>124</v>
      </c>
      <c r="D8" s="37"/>
      <c r="E8" s="37"/>
      <c r="F8" s="37"/>
      <c r="G8" s="37"/>
      <c r="H8" s="135"/>
    </row>
    <row r="9" spans="1:8" s="122" customFormat="1" ht="28.5" customHeight="1">
      <c r="A9" s="38">
        <v>2020</v>
      </c>
      <c r="B9" s="82">
        <v>122</v>
      </c>
      <c r="C9" s="96">
        <v>157</v>
      </c>
      <c r="D9" s="37"/>
      <c r="E9" s="37"/>
      <c r="F9" s="37"/>
      <c r="G9" s="37"/>
      <c r="H9" s="135"/>
    </row>
    <row r="10" spans="1:8" s="122" customFormat="1" ht="28.5" customHeight="1">
      <c r="A10" s="38">
        <v>2021</v>
      </c>
      <c r="B10" s="82">
        <v>66</v>
      </c>
      <c r="C10" s="96">
        <v>182</v>
      </c>
      <c r="D10" s="37"/>
      <c r="E10" s="37"/>
      <c r="F10" s="37"/>
      <c r="G10" s="37"/>
      <c r="H10" s="135"/>
    </row>
    <row r="11" spans="1:8" ht="28.5" customHeight="1">
      <c r="A11" s="57">
        <v>2022</v>
      </c>
      <c r="B11" s="86">
        <f>SUM(B12:B15)</f>
        <v>68</v>
      </c>
      <c r="C11" s="100">
        <f>SUM(C12:C15)</f>
        <v>105</v>
      </c>
    </row>
    <row r="12" spans="1:8" ht="28.5" customHeight="1">
      <c r="A12" s="61" t="s">
        <v>444</v>
      </c>
      <c r="B12" s="32">
        <v>12</v>
      </c>
      <c r="C12" s="19">
        <v>25</v>
      </c>
    </row>
    <row r="13" spans="1:8" ht="28.5" customHeight="1">
      <c r="A13" s="61" t="s">
        <v>445</v>
      </c>
      <c r="B13" s="32">
        <v>7</v>
      </c>
      <c r="C13" s="19">
        <v>20</v>
      </c>
    </row>
    <row r="14" spans="1:8" ht="28.5" customHeight="1">
      <c r="A14" s="61" t="s">
        <v>446</v>
      </c>
      <c r="B14" s="32">
        <v>28</v>
      </c>
      <c r="C14" s="19">
        <v>33</v>
      </c>
    </row>
    <row r="15" spans="1:8" ht="28.5" customHeight="1">
      <c r="A15" s="67" t="s">
        <v>447</v>
      </c>
      <c r="B15" s="34">
        <v>21</v>
      </c>
      <c r="C15" s="24">
        <v>27</v>
      </c>
    </row>
    <row r="16" spans="1:8" s="48" customFormat="1" ht="28.5" customHeight="1">
      <c r="A16" s="553" t="s">
        <v>424</v>
      </c>
      <c r="B16" s="553"/>
      <c r="C16" s="168" t="s">
        <v>448</v>
      </c>
    </row>
  </sheetData>
  <mergeCells count="4">
    <mergeCell ref="A2:C2"/>
    <mergeCell ref="A4:A5"/>
    <mergeCell ref="B4:C4"/>
    <mergeCell ref="A16:B16"/>
  </mergeCells>
  <phoneticPr fontId="3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4"/>
  <sheetViews>
    <sheetView workbookViewId="0">
      <selection activeCell="H20" sqref="H20"/>
    </sheetView>
  </sheetViews>
  <sheetFormatPr defaultRowHeight="16.5"/>
  <cols>
    <col min="1" max="1" width="7.375" style="178" customWidth="1"/>
    <col min="2" max="2" width="8.875" style="178" customWidth="1"/>
    <col min="3" max="3" width="9.125" style="178" customWidth="1"/>
    <col min="4" max="4" width="10.875" style="178" customWidth="1"/>
    <col min="5" max="5" width="9.875" style="178" customWidth="1"/>
    <col min="6" max="7" width="9.125" style="176" customWidth="1"/>
    <col min="8" max="8" width="10.875" style="176" customWidth="1"/>
    <col min="9" max="9" width="9.875" style="176" customWidth="1"/>
    <col min="10" max="10" width="9.125" style="178" customWidth="1"/>
    <col min="11" max="11" width="11.5" style="178" customWidth="1"/>
    <col min="12" max="12" width="12.125" style="178" customWidth="1"/>
    <col min="13" max="13" width="9.125" style="179" customWidth="1"/>
    <col min="14" max="14" width="10.125" style="178" customWidth="1"/>
    <col min="15" max="15" width="9.5" style="178" bestFit="1" customWidth="1"/>
    <col min="16" max="17" width="9.375" style="178" bestFit="1" customWidth="1"/>
    <col min="18" max="16384" width="9" style="178"/>
  </cols>
  <sheetData>
    <row r="1" spans="1:17" s="175" customFormat="1">
      <c r="F1" s="176"/>
      <c r="G1" s="176"/>
      <c r="H1" s="176"/>
      <c r="I1" s="176"/>
      <c r="M1" s="177"/>
    </row>
    <row r="2" spans="1:17" ht="25.5" customHeight="1">
      <c r="A2" s="586" t="s">
        <v>449</v>
      </c>
      <c r="B2" s="586"/>
      <c r="C2" s="586"/>
      <c r="D2" s="586"/>
      <c r="E2" s="586"/>
      <c r="F2" s="586"/>
      <c r="G2" s="586"/>
      <c r="H2" s="586"/>
      <c r="I2" s="586"/>
      <c r="J2" s="586"/>
    </row>
    <row r="3" spans="1:17" s="175" customFormat="1" ht="25.5" customHeight="1">
      <c r="A3" s="587" t="s">
        <v>450</v>
      </c>
      <c r="B3" s="587"/>
      <c r="C3" s="180"/>
      <c r="D3" s="180"/>
      <c r="E3" s="180"/>
      <c r="F3" s="176"/>
      <c r="G3" s="176"/>
      <c r="H3" s="176"/>
      <c r="I3" s="176"/>
      <c r="M3" s="177"/>
      <c r="N3" s="181" t="s">
        <v>451</v>
      </c>
    </row>
    <row r="4" spans="1:17" ht="31.5" customHeight="1">
      <c r="A4" s="588" t="s">
        <v>452</v>
      </c>
      <c r="B4" s="591" t="s">
        <v>453</v>
      </c>
      <c r="C4" s="592"/>
      <c r="D4" s="592"/>
      <c r="E4" s="592" t="s">
        <v>454</v>
      </c>
      <c r="F4" s="592"/>
      <c r="G4" s="592"/>
      <c r="H4" s="592"/>
      <c r="I4" s="593" t="s">
        <v>455</v>
      </c>
      <c r="J4" s="594"/>
      <c r="K4" s="594"/>
      <c r="L4" s="595"/>
      <c r="M4" s="591" t="s">
        <v>456</v>
      </c>
      <c r="N4" s="592"/>
    </row>
    <row r="5" spans="1:17" ht="27.75" customHeight="1">
      <c r="A5" s="589"/>
      <c r="B5" s="592" t="s">
        <v>457</v>
      </c>
      <c r="C5" s="592"/>
      <c r="D5" s="592"/>
      <c r="E5" s="591" t="s">
        <v>458</v>
      </c>
      <c r="F5" s="592" t="s">
        <v>459</v>
      </c>
      <c r="G5" s="592"/>
      <c r="H5" s="592"/>
      <c r="I5" s="591" t="s">
        <v>458</v>
      </c>
      <c r="J5" s="592" t="s">
        <v>457</v>
      </c>
      <c r="K5" s="592"/>
      <c r="L5" s="592"/>
      <c r="M5" s="591" t="s">
        <v>460</v>
      </c>
      <c r="N5" s="591" t="s">
        <v>461</v>
      </c>
    </row>
    <row r="6" spans="1:17" ht="28.5" customHeight="1">
      <c r="A6" s="590"/>
      <c r="B6" s="182" t="s">
        <v>462</v>
      </c>
      <c r="C6" s="182" t="s">
        <v>460</v>
      </c>
      <c r="D6" s="182" t="s">
        <v>463</v>
      </c>
      <c r="E6" s="592"/>
      <c r="F6" s="182" t="s">
        <v>462</v>
      </c>
      <c r="G6" s="182" t="s">
        <v>464</v>
      </c>
      <c r="H6" s="182" t="s">
        <v>463</v>
      </c>
      <c r="I6" s="592"/>
      <c r="J6" s="182" t="s">
        <v>465</v>
      </c>
      <c r="K6" s="182" t="s">
        <v>460</v>
      </c>
      <c r="L6" s="182" t="s">
        <v>466</v>
      </c>
      <c r="M6" s="591"/>
      <c r="N6" s="591"/>
    </row>
    <row r="7" spans="1:17" s="188" customFormat="1" ht="24.75" customHeight="1">
      <c r="A7" s="183">
        <v>2017</v>
      </c>
      <c r="B7" s="82">
        <v>40224</v>
      </c>
      <c r="C7" s="83">
        <v>25452</v>
      </c>
      <c r="D7" s="83">
        <v>14772</v>
      </c>
      <c r="E7" s="83">
        <v>436</v>
      </c>
      <c r="F7" s="83">
        <v>16823</v>
      </c>
      <c r="G7" s="83">
        <v>5378</v>
      </c>
      <c r="H7" s="184">
        <v>11445</v>
      </c>
      <c r="I7" s="83">
        <v>8</v>
      </c>
      <c r="J7" s="83">
        <v>5275</v>
      </c>
      <c r="K7" s="83">
        <v>1948</v>
      </c>
      <c r="L7" s="185">
        <v>3327</v>
      </c>
      <c r="M7" s="154">
        <v>18126</v>
      </c>
      <c r="N7" s="96">
        <v>10604</v>
      </c>
      <c r="O7" s="186"/>
      <c r="P7" s="186"/>
      <c r="Q7" s="187"/>
    </row>
    <row r="8" spans="1:17" s="188" customFormat="1" ht="24.75" customHeight="1">
      <c r="A8" s="183">
        <v>2018</v>
      </c>
      <c r="B8" s="82">
        <v>39532</v>
      </c>
      <c r="C8" s="83">
        <v>25365</v>
      </c>
      <c r="D8" s="83">
        <v>14167</v>
      </c>
      <c r="E8" s="83">
        <v>470</v>
      </c>
      <c r="F8" s="189">
        <v>16492</v>
      </c>
      <c r="G8" s="189">
        <v>5433</v>
      </c>
      <c r="H8" s="190">
        <v>11059</v>
      </c>
      <c r="I8" s="189">
        <v>8</v>
      </c>
      <c r="J8" s="189">
        <v>5082</v>
      </c>
      <c r="K8" s="189">
        <v>1974</v>
      </c>
      <c r="L8" s="191">
        <v>3108</v>
      </c>
      <c r="M8" s="192">
        <v>17958</v>
      </c>
      <c r="N8" s="193">
        <v>10734</v>
      </c>
      <c r="O8" s="186"/>
      <c r="P8" s="186"/>
      <c r="Q8" s="187"/>
    </row>
    <row r="9" spans="1:17" s="188" customFormat="1" ht="24.75" customHeight="1">
      <c r="A9" s="183">
        <v>2019</v>
      </c>
      <c r="B9" s="82">
        <v>38759</v>
      </c>
      <c r="C9" s="83">
        <v>25209</v>
      </c>
      <c r="D9" s="83">
        <v>13550</v>
      </c>
      <c r="E9" s="83">
        <v>532</v>
      </c>
      <c r="F9" s="194">
        <v>16335</v>
      </c>
      <c r="G9" s="194">
        <v>5723</v>
      </c>
      <c r="H9" s="195">
        <v>10612</v>
      </c>
      <c r="I9" s="194">
        <v>8</v>
      </c>
      <c r="J9" s="194">
        <v>4864</v>
      </c>
      <c r="K9" s="194">
        <v>1926</v>
      </c>
      <c r="L9" s="196">
        <v>2938</v>
      </c>
      <c r="M9" s="197">
        <v>17560</v>
      </c>
      <c r="N9" s="198">
        <v>10842</v>
      </c>
      <c r="O9" s="199"/>
      <c r="P9" s="186"/>
      <c r="Q9" s="187"/>
    </row>
    <row r="10" spans="1:17" s="188" customFormat="1" ht="24.75" customHeight="1">
      <c r="A10" s="183">
        <v>2020</v>
      </c>
      <c r="B10" s="82">
        <v>37602</v>
      </c>
      <c r="C10" s="83">
        <v>24660</v>
      </c>
      <c r="D10" s="83">
        <v>12942</v>
      </c>
      <c r="E10" s="83">
        <v>555</v>
      </c>
      <c r="F10" s="194">
        <v>15973</v>
      </c>
      <c r="G10" s="194">
        <v>5750</v>
      </c>
      <c r="H10" s="195">
        <v>10223</v>
      </c>
      <c r="I10" s="194">
        <v>8</v>
      </c>
      <c r="J10" s="194">
        <v>4561</v>
      </c>
      <c r="K10" s="194">
        <v>1842</v>
      </c>
      <c r="L10" s="196">
        <v>2719</v>
      </c>
      <c r="M10" s="197">
        <v>17068</v>
      </c>
      <c r="N10" s="198">
        <v>10832</v>
      </c>
      <c r="O10" s="199"/>
      <c r="P10" s="186"/>
      <c r="Q10" s="187"/>
    </row>
    <row r="11" spans="1:17" s="188" customFormat="1" ht="24.75" customHeight="1">
      <c r="A11" s="183">
        <v>2021</v>
      </c>
      <c r="B11" s="82">
        <v>37008</v>
      </c>
      <c r="C11" s="83">
        <v>24590</v>
      </c>
      <c r="D11" s="83">
        <v>12418</v>
      </c>
      <c r="E11" s="83">
        <v>580</v>
      </c>
      <c r="F11" s="194">
        <v>15509</v>
      </c>
      <c r="G11" s="194">
        <v>5738</v>
      </c>
      <c r="H11" s="195">
        <v>9771</v>
      </c>
      <c r="I11" s="194">
        <v>8</v>
      </c>
      <c r="J11" s="194">
        <v>4607</v>
      </c>
      <c r="K11" s="194">
        <v>1960</v>
      </c>
      <c r="L11" s="196">
        <v>2647</v>
      </c>
      <c r="M11" s="197">
        <v>16892</v>
      </c>
      <c r="N11" s="198">
        <v>10860</v>
      </c>
      <c r="O11" s="199"/>
      <c r="P11" s="186"/>
      <c r="Q11" s="187"/>
    </row>
    <row r="12" spans="1:17" ht="24.75" customHeight="1">
      <c r="A12" s="200">
        <v>2022</v>
      </c>
      <c r="B12" s="201">
        <f>SUM(C12:D12)</f>
        <v>36879</v>
      </c>
      <c r="C12" s="202">
        <f>G12+K12+M12</f>
        <v>25373</v>
      </c>
      <c r="D12" s="202">
        <f>H12+L12</f>
        <v>11506</v>
      </c>
      <c r="E12" s="202">
        <v>644</v>
      </c>
      <c r="F12" s="202">
        <f>SUM(G12:H12)</f>
        <v>15076</v>
      </c>
      <c r="G12" s="202">
        <v>5951</v>
      </c>
      <c r="H12" s="203">
        <v>9125</v>
      </c>
      <c r="I12" s="202">
        <v>8</v>
      </c>
      <c r="J12" s="202">
        <f>SUM(K12:L12)</f>
        <v>4419</v>
      </c>
      <c r="K12" s="202">
        <v>2038</v>
      </c>
      <c r="L12" s="204">
        <v>2381</v>
      </c>
      <c r="M12" s="205">
        <v>17384</v>
      </c>
      <c r="N12" s="206">
        <v>11309</v>
      </c>
      <c r="O12" s="186"/>
      <c r="P12" s="207"/>
      <c r="Q12" s="208"/>
    </row>
    <row r="13" spans="1:17" s="175" customFormat="1" ht="24.75" customHeight="1">
      <c r="A13" s="596" t="s">
        <v>777</v>
      </c>
      <c r="B13" s="596"/>
      <c r="C13" s="596"/>
      <c r="D13" s="596"/>
      <c r="F13" s="176"/>
      <c r="G13" s="176"/>
      <c r="H13" s="176"/>
      <c r="I13" s="176"/>
      <c r="K13" s="597" t="s">
        <v>467</v>
      </c>
      <c r="L13" s="597"/>
      <c r="M13" s="597"/>
      <c r="N13" s="597"/>
    </row>
    <row r="14" spans="1:17" s="175" customFormat="1" ht="24.75" customHeight="1">
      <c r="A14" s="209" t="s">
        <v>468</v>
      </c>
      <c r="C14" s="210"/>
      <c r="F14" s="176"/>
      <c r="G14" s="176"/>
      <c r="H14" s="176"/>
      <c r="I14" s="176"/>
      <c r="M14" s="177"/>
    </row>
    <row r="15" spans="1:17">
      <c r="A15" s="211"/>
      <c r="M15" s="212"/>
    </row>
    <row r="16" spans="1:17">
      <c r="A16" s="213"/>
    </row>
    <row r="24" spans="6:6">
      <c r="F24" s="214"/>
    </row>
  </sheetData>
  <mergeCells count="16">
    <mergeCell ref="A13:D13"/>
    <mergeCell ref="K13:N13"/>
    <mergeCell ref="M4:N4"/>
    <mergeCell ref="B5:D5"/>
    <mergeCell ref="E5:E6"/>
    <mergeCell ref="F5:H5"/>
    <mergeCell ref="I5:I6"/>
    <mergeCell ref="J5:L5"/>
    <mergeCell ref="M5:M6"/>
    <mergeCell ref="N5:N6"/>
    <mergeCell ref="A2:J2"/>
    <mergeCell ref="A3:B3"/>
    <mergeCell ref="A4:A6"/>
    <mergeCell ref="B4:D4"/>
    <mergeCell ref="E4:H4"/>
    <mergeCell ref="I4:L4"/>
  </mergeCells>
  <phoneticPr fontId="3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12"/>
  <sheetViews>
    <sheetView workbookViewId="0">
      <selection activeCell="A12" sqref="A12:C12"/>
    </sheetView>
  </sheetViews>
  <sheetFormatPr defaultRowHeight="16.5"/>
  <cols>
    <col min="1" max="1" width="8.75" style="178" customWidth="1"/>
    <col min="2" max="3" width="14.375" style="178" customWidth="1"/>
    <col min="4" max="4" width="12" style="178" customWidth="1"/>
    <col min="5" max="5" width="17.375" style="178" customWidth="1"/>
    <col min="6" max="6" width="16.375" style="178" customWidth="1"/>
    <col min="7" max="7" width="21.5" style="178" customWidth="1"/>
    <col min="8" max="11" width="9" style="176"/>
    <col min="12" max="12" width="9" style="179"/>
    <col min="13" max="16384" width="9" style="178"/>
  </cols>
  <sheetData>
    <row r="1" spans="1:12" s="175" customFormat="1">
      <c r="H1" s="176"/>
      <c r="I1" s="176"/>
      <c r="J1" s="176"/>
      <c r="K1" s="176"/>
      <c r="L1" s="177"/>
    </row>
    <row r="2" spans="1:12" ht="24" customHeight="1">
      <c r="A2" s="599" t="s">
        <v>469</v>
      </c>
      <c r="B2" s="599"/>
      <c r="C2" s="599"/>
      <c r="D2" s="599"/>
      <c r="E2" s="599"/>
      <c r="F2" s="599"/>
      <c r="G2" s="599"/>
    </row>
    <row r="3" spans="1:12" s="175" customFormat="1" ht="20.25" customHeight="1">
      <c r="A3" s="587" t="s">
        <v>470</v>
      </c>
      <c r="B3" s="587"/>
      <c r="C3" s="180"/>
      <c r="D3" s="180"/>
      <c r="E3" s="180"/>
      <c r="F3" s="180"/>
      <c r="G3" s="181" t="s">
        <v>451</v>
      </c>
      <c r="H3" s="176"/>
      <c r="I3" s="176"/>
      <c r="J3" s="176"/>
      <c r="K3" s="176"/>
      <c r="L3" s="177"/>
    </row>
    <row r="4" spans="1:12" ht="28.5" customHeight="1">
      <c r="A4" s="588" t="s">
        <v>471</v>
      </c>
      <c r="B4" s="591" t="s">
        <v>472</v>
      </c>
      <c r="C4" s="591" t="s">
        <v>473</v>
      </c>
      <c r="D4" s="591"/>
      <c r="E4" s="591" t="s">
        <v>474</v>
      </c>
      <c r="F4" s="591" t="s">
        <v>475</v>
      </c>
      <c r="G4" s="591" t="s">
        <v>476</v>
      </c>
    </row>
    <row r="5" spans="1:12" ht="28.5" customHeight="1">
      <c r="A5" s="600"/>
      <c r="B5" s="591"/>
      <c r="C5" s="182" t="s">
        <v>477</v>
      </c>
      <c r="D5" s="182" t="s">
        <v>478</v>
      </c>
      <c r="E5" s="591"/>
      <c r="F5" s="591"/>
      <c r="G5" s="591"/>
    </row>
    <row r="6" spans="1:12" s="218" customFormat="1" ht="27" customHeight="1">
      <c r="A6" s="183">
        <v>2017</v>
      </c>
      <c r="B6" s="215">
        <v>12785</v>
      </c>
      <c r="C6" s="189">
        <v>995</v>
      </c>
      <c r="D6" s="189">
        <v>3842</v>
      </c>
      <c r="E6" s="189">
        <v>8128</v>
      </c>
      <c r="F6" s="189">
        <v>65</v>
      </c>
      <c r="G6" s="193">
        <v>750</v>
      </c>
      <c r="H6" s="176"/>
      <c r="I6" s="176"/>
      <c r="J6" s="176"/>
      <c r="K6" s="216"/>
      <c r="L6" s="217"/>
    </row>
    <row r="7" spans="1:12" s="218" customFormat="1" ht="27" customHeight="1">
      <c r="A7" s="183">
        <v>2018</v>
      </c>
      <c r="B7" s="215">
        <v>12923</v>
      </c>
      <c r="C7" s="189">
        <v>967</v>
      </c>
      <c r="D7" s="189">
        <v>4207</v>
      </c>
      <c r="E7" s="189">
        <v>7695</v>
      </c>
      <c r="F7" s="189">
        <v>67</v>
      </c>
      <c r="G7" s="193">
        <v>954</v>
      </c>
      <c r="H7" s="176"/>
      <c r="I7" s="176"/>
      <c r="J7" s="176"/>
      <c r="K7" s="216"/>
      <c r="L7" s="217"/>
    </row>
    <row r="8" spans="1:12" s="218" customFormat="1" ht="27" customHeight="1">
      <c r="A8" s="183">
        <v>2019</v>
      </c>
      <c r="B8" s="215">
        <v>12339</v>
      </c>
      <c r="C8" s="189">
        <v>1154</v>
      </c>
      <c r="D8" s="189">
        <v>4501</v>
      </c>
      <c r="E8" s="189">
        <v>6846</v>
      </c>
      <c r="F8" s="189">
        <v>50</v>
      </c>
      <c r="G8" s="193">
        <v>942</v>
      </c>
      <c r="H8" s="176"/>
      <c r="I8" s="176"/>
      <c r="J8" s="176"/>
      <c r="K8" s="216"/>
      <c r="L8" s="217"/>
    </row>
    <row r="9" spans="1:12" s="218" customFormat="1" ht="27" customHeight="1">
      <c r="A9" s="183">
        <v>2020</v>
      </c>
      <c r="B9" s="215">
        <v>12103</v>
      </c>
      <c r="C9" s="189">
        <v>1304</v>
      </c>
      <c r="D9" s="189">
        <v>4938</v>
      </c>
      <c r="E9" s="189">
        <v>6184</v>
      </c>
      <c r="F9" s="189">
        <v>60</v>
      </c>
      <c r="G9" s="193">
        <v>921</v>
      </c>
      <c r="H9" s="176"/>
      <c r="I9" s="176"/>
      <c r="J9" s="176"/>
      <c r="K9" s="216"/>
      <c r="L9" s="217"/>
    </row>
    <row r="10" spans="1:12" s="218" customFormat="1" ht="27" customHeight="1">
      <c r="A10" s="183">
        <v>2021</v>
      </c>
      <c r="B10" s="215">
        <v>12004</v>
      </c>
      <c r="C10" s="189">
        <v>1338</v>
      </c>
      <c r="D10" s="189">
        <v>5157</v>
      </c>
      <c r="E10" s="189">
        <v>5864</v>
      </c>
      <c r="F10" s="189">
        <v>61</v>
      </c>
      <c r="G10" s="193">
        <v>922</v>
      </c>
      <c r="H10" s="176"/>
      <c r="I10" s="176"/>
      <c r="J10" s="176"/>
      <c r="K10" s="216"/>
      <c r="L10" s="217"/>
    </row>
    <row r="11" spans="1:12" ht="27" customHeight="1">
      <c r="A11" s="200">
        <v>2022</v>
      </c>
      <c r="B11" s="219">
        <v>11755</v>
      </c>
      <c r="C11" s="220">
        <v>1464</v>
      </c>
      <c r="D11" s="220">
        <v>5273</v>
      </c>
      <c r="E11" s="220">
        <v>5584</v>
      </c>
      <c r="F11" s="220">
        <v>69</v>
      </c>
      <c r="G11" s="221">
        <v>829</v>
      </c>
    </row>
    <row r="12" spans="1:12" s="175" customFormat="1" ht="21.75" customHeight="1">
      <c r="A12" s="596" t="s">
        <v>479</v>
      </c>
      <c r="B12" s="596"/>
      <c r="C12" s="596"/>
      <c r="E12" s="598" t="s">
        <v>480</v>
      </c>
      <c r="F12" s="598"/>
      <c r="G12" s="598"/>
      <c r="H12" s="176"/>
      <c r="I12" s="176"/>
      <c r="J12" s="176"/>
      <c r="K12" s="176"/>
      <c r="L12" s="177"/>
    </row>
  </sheetData>
  <mergeCells count="10">
    <mergeCell ref="A12:C12"/>
    <mergeCell ref="E12:G12"/>
    <mergeCell ref="A2:G2"/>
    <mergeCell ref="A3:B3"/>
    <mergeCell ref="A4:A5"/>
    <mergeCell ref="B4:B5"/>
    <mergeCell ref="C4:D4"/>
    <mergeCell ref="E4:E5"/>
    <mergeCell ref="F4:F5"/>
    <mergeCell ref="G4:G5"/>
  </mergeCells>
  <phoneticPr fontId="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3"/>
  <sheetViews>
    <sheetView workbookViewId="0">
      <selection activeCell="P12" sqref="P12"/>
    </sheetView>
  </sheetViews>
  <sheetFormatPr defaultRowHeight="16.5"/>
  <cols>
    <col min="1" max="1" width="9" style="178"/>
    <col min="2" max="2" width="16.875" style="178" customWidth="1"/>
    <col min="3" max="3" width="12.625" style="178" customWidth="1"/>
    <col min="4" max="4" width="16.875" style="178" customWidth="1"/>
    <col min="5" max="5" width="12.625" style="178" customWidth="1"/>
    <col min="6" max="6" width="16.875" style="178" customWidth="1"/>
    <col min="7" max="7" width="12.625" style="178" customWidth="1"/>
    <col min="8" max="8" width="16.875" style="178" customWidth="1"/>
    <col min="9" max="9" width="12.625" style="178" customWidth="1"/>
    <col min="10" max="10" width="16.875" style="178" customWidth="1"/>
    <col min="11" max="11" width="12.625" style="178" customWidth="1"/>
    <col min="12" max="12" width="16.875" style="178" customWidth="1"/>
    <col min="13" max="13" width="12.625" style="178" customWidth="1"/>
    <col min="14" max="14" width="16.875" style="178" customWidth="1"/>
    <col min="15" max="15" width="12.625" style="178" customWidth="1"/>
    <col min="16" max="16" width="9.375" style="178" bestFit="1" customWidth="1"/>
    <col min="17" max="17" width="10.125" style="178" bestFit="1" customWidth="1"/>
    <col min="18" max="16384" width="9" style="178"/>
  </cols>
  <sheetData>
    <row r="1" spans="1:17" s="175" customFormat="1"/>
    <row r="2" spans="1:17" ht="24" customHeight="1">
      <c r="A2" s="586" t="s">
        <v>481</v>
      </c>
      <c r="B2" s="586"/>
      <c r="C2" s="586"/>
      <c r="D2" s="586"/>
      <c r="E2" s="586"/>
      <c r="F2" s="586"/>
      <c r="G2" s="586"/>
      <c r="H2" s="586"/>
      <c r="I2" s="586"/>
      <c r="J2" s="586"/>
      <c r="K2" s="586"/>
    </row>
    <row r="3" spans="1:17" s="175" customFormat="1" ht="21.75" customHeight="1">
      <c r="A3" s="601" t="s">
        <v>482</v>
      </c>
      <c r="B3" s="601"/>
      <c r="N3" s="602" t="s">
        <v>483</v>
      </c>
      <c r="O3" s="602"/>
    </row>
    <row r="4" spans="1:17" s="176" customFormat="1" ht="29.25" customHeight="1">
      <c r="A4" s="603" t="s">
        <v>484</v>
      </c>
      <c r="B4" s="591" t="s">
        <v>485</v>
      </c>
      <c r="C4" s="591"/>
      <c r="D4" s="591" t="s">
        <v>486</v>
      </c>
      <c r="E4" s="591"/>
      <c r="F4" s="591"/>
      <c r="G4" s="591"/>
      <c r="H4" s="591"/>
      <c r="I4" s="591"/>
      <c r="J4" s="591" t="s">
        <v>487</v>
      </c>
      <c r="K4" s="591"/>
      <c r="L4" s="591"/>
      <c r="M4" s="591"/>
      <c r="N4" s="591"/>
      <c r="O4" s="591"/>
    </row>
    <row r="5" spans="1:17" s="176" customFormat="1" ht="29.25" customHeight="1">
      <c r="A5" s="604"/>
      <c r="B5" s="591"/>
      <c r="C5" s="591"/>
      <c r="D5" s="591" t="s">
        <v>488</v>
      </c>
      <c r="E5" s="591"/>
      <c r="F5" s="591" t="s">
        <v>489</v>
      </c>
      <c r="G5" s="591"/>
      <c r="H5" s="591" t="s">
        <v>490</v>
      </c>
      <c r="I5" s="591"/>
      <c r="J5" s="591" t="s">
        <v>491</v>
      </c>
      <c r="K5" s="591"/>
      <c r="L5" s="591" t="s">
        <v>492</v>
      </c>
      <c r="M5" s="591"/>
      <c r="N5" s="591" t="s">
        <v>493</v>
      </c>
      <c r="O5" s="591"/>
    </row>
    <row r="6" spans="1:17" s="176" customFormat="1" ht="29.25" customHeight="1">
      <c r="A6" s="605"/>
      <c r="B6" s="182" t="s">
        <v>494</v>
      </c>
      <c r="C6" s="182" t="s">
        <v>495</v>
      </c>
      <c r="D6" s="182" t="s">
        <v>496</v>
      </c>
      <c r="E6" s="182" t="s">
        <v>495</v>
      </c>
      <c r="F6" s="182" t="s">
        <v>494</v>
      </c>
      <c r="G6" s="182" t="s">
        <v>497</v>
      </c>
      <c r="H6" s="182" t="s">
        <v>494</v>
      </c>
      <c r="I6" s="182" t="s">
        <v>495</v>
      </c>
      <c r="J6" s="182" t="s">
        <v>494</v>
      </c>
      <c r="K6" s="182" t="s">
        <v>495</v>
      </c>
      <c r="L6" s="182" t="s">
        <v>494</v>
      </c>
      <c r="M6" s="182" t="s">
        <v>497</v>
      </c>
      <c r="N6" s="182" t="s">
        <v>494</v>
      </c>
      <c r="O6" s="182" t="s">
        <v>495</v>
      </c>
    </row>
    <row r="7" spans="1:17" s="216" customFormat="1" ht="29.25" customHeight="1">
      <c r="A7" s="183">
        <v>2017</v>
      </c>
      <c r="B7" s="82">
        <v>8247</v>
      </c>
      <c r="C7" s="83">
        <v>24247529</v>
      </c>
      <c r="D7" s="83">
        <v>6268</v>
      </c>
      <c r="E7" s="83">
        <v>19734087</v>
      </c>
      <c r="F7" s="83">
        <v>64</v>
      </c>
      <c r="G7" s="83">
        <v>262313</v>
      </c>
      <c r="H7" s="83">
        <v>1721</v>
      </c>
      <c r="I7" s="83">
        <v>3749063</v>
      </c>
      <c r="J7" s="83">
        <v>2</v>
      </c>
      <c r="K7" s="83">
        <v>31762</v>
      </c>
      <c r="L7" s="222">
        <v>169</v>
      </c>
      <c r="M7" s="222">
        <v>419659</v>
      </c>
      <c r="N7" s="223">
        <v>23</v>
      </c>
      <c r="O7" s="224">
        <v>50645</v>
      </c>
      <c r="P7" s="176"/>
      <c r="Q7" s="176"/>
    </row>
    <row r="8" spans="1:17" s="216" customFormat="1" ht="29.25" customHeight="1">
      <c r="A8" s="183">
        <v>2018</v>
      </c>
      <c r="B8" s="82">
        <v>8293</v>
      </c>
      <c r="C8" s="83">
        <v>25595047</v>
      </c>
      <c r="D8" s="83">
        <v>6266</v>
      </c>
      <c r="E8" s="83">
        <v>20767787</v>
      </c>
      <c r="F8" s="83">
        <v>66</v>
      </c>
      <c r="G8" s="83">
        <v>286726</v>
      </c>
      <c r="H8" s="83">
        <v>1818</v>
      </c>
      <c r="I8" s="83">
        <v>4043282</v>
      </c>
      <c r="J8" s="83">
        <v>1</v>
      </c>
      <c r="K8" s="83">
        <v>15214</v>
      </c>
      <c r="L8" s="222">
        <v>116</v>
      </c>
      <c r="M8" s="222">
        <v>411329</v>
      </c>
      <c r="N8" s="223">
        <v>26</v>
      </c>
      <c r="O8" s="224">
        <v>70709</v>
      </c>
      <c r="P8" s="176"/>
      <c r="Q8" s="176"/>
    </row>
    <row r="9" spans="1:17" s="216" customFormat="1" ht="29.25" customHeight="1">
      <c r="A9" s="225">
        <v>2019</v>
      </c>
      <c r="B9" s="226">
        <v>8565</v>
      </c>
      <c r="C9" s="227">
        <v>27268854</v>
      </c>
      <c r="D9" s="227">
        <v>6464</v>
      </c>
      <c r="E9" s="227">
        <v>21868438</v>
      </c>
      <c r="F9" s="227">
        <v>72</v>
      </c>
      <c r="G9" s="227">
        <v>321794</v>
      </c>
      <c r="H9" s="227">
        <v>1868</v>
      </c>
      <c r="I9" s="227">
        <v>4310776</v>
      </c>
      <c r="J9" s="227">
        <v>2</v>
      </c>
      <c r="K9" s="227">
        <v>163220</v>
      </c>
      <c r="L9" s="228">
        <v>146</v>
      </c>
      <c r="M9" s="228">
        <v>558875</v>
      </c>
      <c r="N9" s="229">
        <v>13</v>
      </c>
      <c r="O9" s="230">
        <v>45751</v>
      </c>
      <c r="P9" s="231"/>
      <c r="Q9" s="176"/>
    </row>
    <row r="10" spans="1:17" s="216" customFormat="1" ht="29.25" customHeight="1">
      <c r="A10" s="183">
        <v>2020</v>
      </c>
      <c r="B10" s="82">
        <v>8974</v>
      </c>
      <c r="C10" s="83">
        <v>29665049</v>
      </c>
      <c r="D10" s="83">
        <v>6757</v>
      </c>
      <c r="E10" s="83">
        <v>24114995</v>
      </c>
      <c r="F10" s="83">
        <v>64</v>
      </c>
      <c r="G10" s="83">
        <v>272459</v>
      </c>
      <c r="H10" s="83">
        <v>1958</v>
      </c>
      <c r="I10" s="83">
        <v>4493434</v>
      </c>
      <c r="J10" s="83">
        <v>3</v>
      </c>
      <c r="K10" s="83">
        <v>75905</v>
      </c>
      <c r="L10" s="232">
        <v>168</v>
      </c>
      <c r="M10" s="232">
        <v>621615</v>
      </c>
      <c r="N10" s="233">
        <v>24</v>
      </c>
      <c r="O10" s="234">
        <v>86641</v>
      </c>
      <c r="P10" s="235"/>
      <c r="Q10" s="176"/>
    </row>
    <row r="11" spans="1:17" s="216" customFormat="1" ht="29.25" customHeight="1">
      <c r="A11" s="183">
        <v>2021</v>
      </c>
      <c r="B11" s="82">
        <v>9501</v>
      </c>
      <c r="C11" s="83">
        <v>33272155</v>
      </c>
      <c r="D11" s="83">
        <v>7177</v>
      </c>
      <c r="E11" s="83">
        <v>27306063</v>
      </c>
      <c r="F11" s="83">
        <v>60</v>
      </c>
      <c r="G11" s="83">
        <v>311624</v>
      </c>
      <c r="H11" s="83">
        <v>2055</v>
      </c>
      <c r="I11" s="83">
        <v>4782478</v>
      </c>
      <c r="J11" s="83">
        <v>1</v>
      </c>
      <c r="K11" s="83">
        <v>17176</v>
      </c>
      <c r="L11" s="232">
        <v>178</v>
      </c>
      <c r="M11" s="232">
        <v>761733</v>
      </c>
      <c r="N11" s="233">
        <v>30</v>
      </c>
      <c r="O11" s="234">
        <v>93081</v>
      </c>
      <c r="P11" s="235"/>
      <c r="Q11" s="176"/>
    </row>
    <row r="12" spans="1:17" s="239" customFormat="1" ht="29.25" customHeight="1">
      <c r="A12" s="200">
        <v>2022</v>
      </c>
      <c r="B12" s="201">
        <f>D12+F12+H12+J12+L12+N12</f>
        <v>10064</v>
      </c>
      <c r="C12" s="202">
        <f>E12+G12+I12+K12+M12+O12</f>
        <v>37885656</v>
      </c>
      <c r="D12" s="202">
        <v>7638</v>
      </c>
      <c r="E12" s="202">
        <v>31507452</v>
      </c>
      <c r="F12" s="202">
        <v>61</v>
      </c>
      <c r="G12" s="202">
        <v>280893</v>
      </c>
      <c r="H12" s="202">
        <v>2140</v>
      </c>
      <c r="I12" s="202">
        <v>5143731</v>
      </c>
      <c r="J12" s="202">
        <v>2</v>
      </c>
      <c r="K12" s="202">
        <v>30300</v>
      </c>
      <c r="L12" s="236">
        <v>189</v>
      </c>
      <c r="M12" s="236">
        <v>831986</v>
      </c>
      <c r="N12" s="237">
        <v>34</v>
      </c>
      <c r="O12" s="238">
        <v>91294</v>
      </c>
      <c r="P12" s="176"/>
      <c r="Q12" s="176"/>
    </row>
    <row r="13" spans="1:17" s="175" customFormat="1">
      <c r="A13" s="240" t="s">
        <v>498</v>
      </c>
      <c r="M13" s="597" t="s">
        <v>499</v>
      </c>
      <c r="N13" s="597"/>
      <c r="O13" s="597"/>
    </row>
    <row r="14" spans="1:17" s="175" customFormat="1">
      <c r="A14" s="241" t="s">
        <v>500</v>
      </c>
    </row>
    <row r="15" spans="1:17" hidden="1">
      <c r="A15" s="178" t="s">
        <v>501</v>
      </c>
      <c r="D15" s="242"/>
      <c r="E15" s="242"/>
      <c r="F15" s="243"/>
    </row>
    <row r="16" spans="1:17" hidden="1">
      <c r="A16" s="244"/>
      <c r="B16" s="244"/>
      <c r="C16" s="244" t="s">
        <v>502</v>
      </c>
      <c r="D16" s="245" t="s">
        <v>503</v>
      </c>
      <c r="E16" s="242"/>
      <c r="F16" s="243"/>
    </row>
    <row r="17" spans="1:6" hidden="1">
      <c r="A17" s="246" t="s">
        <v>504</v>
      </c>
      <c r="B17" s="244"/>
      <c r="C17" s="244">
        <v>69</v>
      </c>
      <c r="D17" s="245">
        <v>669099</v>
      </c>
      <c r="E17" s="242"/>
      <c r="F17" s="243"/>
    </row>
    <row r="18" spans="1:6" ht="3.75" customHeight="1">
      <c r="A18" s="244" t="s">
        <v>505</v>
      </c>
      <c r="B18" s="244"/>
      <c r="C18" s="244">
        <v>14</v>
      </c>
      <c r="D18" s="245">
        <v>29667</v>
      </c>
      <c r="E18" s="242"/>
      <c r="F18" s="243"/>
    </row>
    <row r="19" spans="1:6">
      <c r="D19" s="242"/>
      <c r="E19" s="242"/>
      <c r="F19" s="243"/>
    </row>
    <row r="20" spans="1:6">
      <c r="D20" s="247"/>
      <c r="E20" s="247"/>
    </row>
    <row r="23" spans="1:6">
      <c r="E23" s="208"/>
    </row>
  </sheetData>
  <mergeCells count="14">
    <mergeCell ref="J5:K5"/>
    <mergeCell ref="L5:M5"/>
    <mergeCell ref="N5:O5"/>
    <mergeCell ref="M13:O13"/>
    <mergeCell ref="A2:K2"/>
    <mergeCell ref="A3:B3"/>
    <mergeCell ref="N3:O3"/>
    <mergeCell ref="A4:A6"/>
    <mergeCell ref="B4:C5"/>
    <mergeCell ref="D4:I4"/>
    <mergeCell ref="J4:O4"/>
    <mergeCell ref="D5:E5"/>
    <mergeCell ref="F5:G5"/>
    <mergeCell ref="H5:I5"/>
  </mergeCells>
  <phoneticPr fontId="3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28"/>
  <sheetViews>
    <sheetView workbookViewId="0">
      <selection activeCell="J26" sqref="J26"/>
    </sheetView>
  </sheetViews>
  <sheetFormatPr defaultRowHeight="16.5"/>
  <cols>
    <col min="1" max="1" width="11" style="310" customWidth="1"/>
    <col min="2" max="4" width="11.875" style="310" customWidth="1"/>
    <col min="5" max="5" width="24.875" style="310" customWidth="1"/>
    <col min="6" max="6" width="12.875" style="310" customWidth="1"/>
    <col min="7" max="16384" width="9" style="310"/>
  </cols>
  <sheetData>
    <row r="1" spans="1:9" s="308" customFormat="1" ht="16.5" customHeight="1"/>
    <row r="2" spans="1:9" ht="24" customHeight="1">
      <c r="A2" s="607" t="s">
        <v>539</v>
      </c>
      <c r="B2" s="607"/>
      <c r="C2" s="607"/>
      <c r="D2" s="607"/>
      <c r="E2" s="607"/>
      <c r="F2" s="309"/>
    </row>
    <row r="3" spans="1:9" s="308" customFormat="1" ht="24" customHeight="1">
      <c r="A3" s="608" t="s">
        <v>450</v>
      </c>
      <c r="B3" s="608"/>
      <c r="C3" s="311"/>
      <c r="D3" s="311"/>
      <c r="E3" s="609" t="s">
        <v>451</v>
      </c>
      <c r="F3" s="609"/>
    </row>
    <row r="4" spans="1:9" ht="28.5" customHeight="1">
      <c r="A4" s="610" t="s">
        <v>778</v>
      </c>
      <c r="B4" s="312" t="s">
        <v>540</v>
      </c>
      <c r="C4" s="613" t="s">
        <v>541</v>
      </c>
      <c r="D4" s="613"/>
      <c r="E4" s="312" t="s">
        <v>542</v>
      </c>
      <c r="F4" s="312" t="s">
        <v>543</v>
      </c>
    </row>
    <row r="5" spans="1:9">
      <c r="A5" s="611"/>
      <c r="B5" s="613" t="s">
        <v>544</v>
      </c>
      <c r="C5" s="613" t="s">
        <v>545</v>
      </c>
      <c r="D5" s="613" t="s">
        <v>546</v>
      </c>
      <c r="E5" s="613" t="s">
        <v>547</v>
      </c>
      <c r="F5" s="613" t="s">
        <v>545</v>
      </c>
    </row>
    <row r="6" spans="1:9" ht="40.5" customHeight="1">
      <c r="A6" s="612"/>
      <c r="B6" s="613"/>
      <c r="C6" s="613"/>
      <c r="D6" s="613"/>
      <c r="E6" s="613"/>
      <c r="F6" s="613"/>
    </row>
    <row r="7" spans="1:9" s="315" customFormat="1" ht="21" customHeight="1">
      <c r="A7" s="313">
        <v>2017</v>
      </c>
      <c r="B7" s="215">
        <v>407</v>
      </c>
      <c r="C7" s="189">
        <v>1</v>
      </c>
      <c r="D7" s="189">
        <v>1</v>
      </c>
      <c r="E7" s="189">
        <v>396</v>
      </c>
      <c r="F7" s="193">
        <v>10</v>
      </c>
      <c r="G7" s="314"/>
      <c r="H7" s="310"/>
      <c r="I7" s="310"/>
    </row>
    <row r="8" spans="1:9" s="315" customFormat="1" ht="21" customHeight="1">
      <c r="A8" s="313">
        <v>2018</v>
      </c>
      <c r="B8" s="215">
        <v>408</v>
      </c>
      <c r="C8" s="189">
        <v>0</v>
      </c>
      <c r="D8" s="189">
        <v>0</v>
      </c>
      <c r="E8" s="189">
        <v>398</v>
      </c>
      <c r="F8" s="193">
        <v>10</v>
      </c>
      <c r="G8" s="314"/>
      <c r="H8" s="310"/>
      <c r="I8" s="310"/>
    </row>
    <row r="9" spans="1:9" s="315" customFormat="1" ht="21" customHeight="1">
      <c r="A9" s="313">
        <v>2019</v>
      </c>
      <c r="B9" s="215">
        <v>410</v>
      </c>
      <c r="C9" s="189">
        <v>0</v>
      </c>
      <c r="D9" s="189">
        <v>0</v>
      </c>
      <c r="E9" s="189">
        <v>400</v>
      </c>
      <c r="F9" s="193">
        <v>10</v>
      </c>
      <c r="G9" s="310"/>
      <c r="H9" s="310"/>
      <c r="I9" s="310"/>
    </row>
    <row r="10" spans="1:9" s="315" customFormat="1" ht="21" customHeight="1">
      <c r="A10" s="313">
        <v>2020</v>
      </c>
      <c r="B10" s="215">
        <v>413</v>
      </c>
      <c r="C10" s="189">
        <v>0</v>
      </c>
      <c r="D10" s="189">
        <v>0</v>
      </c>
      <c r="E10" s="189">
        <v>403</v>
      </c>
      <c r="F10" s="193">
        <v>10</v>
      </c>
      <c r="G10" s="310"/>
      <c r="H10" s="310"/>
      <c r="I10" s="310"/>
    </row>
    <row r="11" spans="1:9" s="315" customFormat="1" ht="21" customHeight="1">
      <c r="A11" s="313">
        <v>2021</v>
      </c>
      <c r="B11" s="215">
        <v>411</v>
      </c>
      <c r="C11" s="189">
        <v>0</v>
      </c>
      <c r="D11" s="189">
        <v>0</v>
      </c>
      <c r="E11" s="189">
        <v>402</v>
      </c>
      <c r="F11" s="193">
        <v>9</v>
      </c>
      <c r="G11" s="310"/>
      <c r="H11" s="310"/>
      <c r="I11" s="310"/>
    </row>
    <row r="12" spans="1:9" ht="21" customHeight="1">
      <c r="A12" s="316">
        <v>2022</v>
      </c>
      <c r="B12" s="317">
        <f>SUM(C12,E12,F12)</f>
        <v>416</v>
      </c>
      <c r="C12" s="318">
        <f>SUM(C13:C26)</f>
        <v>0</v>
      </c>
      <c r="D12" s="318">
        <f>SUM(D13:D26)</f>
        <v>0</v>
      </c>
      <c r="E12" s="318">
        <f>SUM(E13:E26)</f>
        <v>408</v>
      </c>
      <c r="F12" s="319">
        <f>SUM(F13:F26)</f>
        <v>8</v>
      </c>
      <c r="G12" s="320"/>
    </row>
    <row r="13" spans="1:9" ht="21" customHeight="1">
      <c r="A13" s="321" t="s">
        <v>258</v>
      </c>
      <c r="B13" s="322">
        <f t="shared" ref="B13:B26" si="0">C13+E13+F13</f>
        <v>50</v>
      </c>
      <c r="C13" s="323">
        <v>0</v>
      </c>
      <c r="D13" s="323">
        <v>0</v>
      </c>
      <c r="E13" s="323">
        <v>49</v>
      </c>
      <c r="F13" s="324">
        <v>1</v>
      </c>
    </row>
    <row r="14" spans="1:9" ht="21" customHeight="1">
      <c r="A14" s="321" t="s">
        <v>548</v>
      </c>
      <c r="B14" s="322">
        <f t="shared" si="0"/>
        <v>44</v>
      </c>
      <c r="C14" s="323">
        <v>0</v>
      </c>
      <c r="D14" s="323">
        <v>0</v>
      </c>
      <c r="E14" s="323">
        <v>43</v>
      </c>
      <c r="F14" s="324">
        <v>1</v>
      </c>
    </row>
    <row r="15" spans="1:9" ht="21" customHeight="1">
      <c r="A15" s="321" t="s">
        <v>260</v>
      </c>
      <c r="B15" s="322">
        <f t="shared" si="0"/>
        <v>25</v>
      </c>
      <c r="C15" s="323">
        <v>0</v>
      </c>
      <c r="D15" s="323">
        <v>0</v>
      </c>
      <c r="E15" s="323">
        <v>24</v>
      </c>
      <c r="F15" s="324">
        <v>1</v>
      </c>
    </row>
    <row r="16" spans="1:9" ht="21" customHeight="1">
      <c r="A16" s="321" t="s">
        <v>261</v>
      </c>
      <c r="B16" s="322">
        <f t="shared" si="0"/>
        <v>26</v>
      </c>
      <c r="C16" s="323">
        <v>0</v>
      </c>
      <c r="D16" s="323">
        <v>0</v>
      </c>
      <c r="E16" s="323">
        <v>25</v>
      </c>
      <c r="F16" s="324">
        <v>1</v>
      </c>
    </row>
    <row r="17" spans="1:6" ht="21" customHeight="1">
      <c r="A17" s="321" t="s">
        <v>262</v>
      </c>
      <c r="B17" s="322">
        <f t="shared" si="0"/>
        <v>28</v>
      </c>
      <c r="C17" s="323">
        <v>0</v>
      </c>
      <c r="D17" s="323">
        <v>0</v>
      </c>
      <c r="E17" s="323">
        <v>28</v>
      </c>
      <c r="F17" s="324">
        <v>0</v>
      </c>
    </row>
    <row r="18" spans="1:6" ht="21" customHeight="1">
      <c r="A18" s="321" t="s">
        <v>263</v>
      </c>
      <c r="B18" s="322">
        <f t="shared" si="0"/>
        <v>39</v>
      </c>
      <c r="C18" s="323">
        <v>0</v>
      </c>
      <c r="D18" s="323">
        <v>0</v>
      </c>
      <c r="E18" s="323">
        <v>38</v>
      </c>
      <c r="F18" s="324">
        <v>1</v>
      </c>
    </row>
    <row r="19" spans="1:6" ht="21" customHeight="1">
      <c r="A19" s="321" t="s">
        <v>264</v>
      </c>
      <c r="B19" s="322">
        <f t="shared" si="0"/>
        <v>38</v>
      </c>
      <c r="C19" s="323">
        <v>0</v>
      </c>
      <c r="D19" s="323">
        <v>0</v>
      </c>
      <c r="E19" s="323">
        <v>37</v>
      </c>
      <c r="F19" s="324">
        <v>1</v>
      </c>
    </row>
    <row r="20" spans="1:6" ht="21" customHeight="1">
      <c r="A20" s="321" t="s">
        <v>265</v>
      </c>
      <c r="B20" s="322">
        <f t="shared" si="0"/>
        <v>24</v>
      </c>
      <c r="C20" s="323">
        <v>0</v>
      </c>
      <c r="D20" s="323">
        <v>0</v>
      </c>
      <c r="E20" s="323">
        <v>24</v>
      </c>
      <c r="F20" s="324">
        <v>0</v>
      </c>
    </row>
    <row r="21" spans="1:6" ht="21" customHeight="1">
      <c r="A21" s="321" t="s">
        <v>266</v>
      </c>
      <c r="B21" s="322">
        <f t="shared" si="0"/>
        <v>21</v>
      </c>
      <c r="C21" s="323">
        <v>0</v>
      </c>
      <c r="D21" s="323">
        <v>0</v>
      </c>
      <c r="E21" s="323">
        <v>21</v>
      </c>
      <c r="F21" s="324">
        <v>0</v>
      </c>
    </row>
    <row r="22" spans="1:6" ht="21" customHeight="1">
      <c r="A22" s="321" t="s">
        <v>267</v>
      </c>
      <c r="B22" s="322">
        <f t="shared" si="0"/>
        <v>14</v>
      </c>
      <c r="C22" s="323">
        <v>0</v>
      </c>
      <c r="D22" s="323">
        <v>0</v>
      </c>
      <c r="E22" s="323">
        <v>14</v>
      </c>
      <c r="F22" s="324">
        <v>0</v>
      </c>
    </row>
    <row r="23" spans="1:6" ht="21" customHeight="1">
      <c r="A23" s="321" t="s">
        <v>268</v>
      </c>
      <c r="B23" s="322">
        <f t="shared" si="0"/>
        <v>22</v>
      </c>
      <c r="C23" s="323">
        <v>0</v>
      </c>
      <c r="D23" s="323">
        <v>0</v>
      </c>
      <c r="E23" s="323">
        <v>22</v>
      </c>
      <c r="F23" s="324">
        <v>0</v>
      </c>
    </row>
    <row r="24" spans="1:6" ht="21" customHeight="1">
      <c r="A24" s="321" t="s">
        <v>269</v>
      </c>
      <c r="B24" s="322">
        <f t="shared" si="0"/>
        <v>43</v>
      </c>
      <c r="C24" s="323">
        <v>0</v>
      </c>
      <c r="D24" s="323">
        <v>0</v>
      </c>
      <c r="E24" s="323">
        <v>42</v>
      </c>
      <c r="F24" s="324">
        <v>1</v>
      </c>
    </row>
    <row r="25" spans="1:6" ht="21" customHeight="1">
      <c r="A25" s="321" t="s">
        <v>270</v>
      </c>
      <c r="B25" s="322">
        <f t="shared" si="0"/>
        <v>17</v>
      </c>
      <c r="C25" s="323">
        <v>0</v>
      </c>
      <c r="D25" s="323">
        <v>0</v>
      </c>
      <c r="E25" s="323">
        <v>16</v>
      </c>
      <c r="F25" s="324">
        <v>1</v>
      </c>
    </row>
    <row r="26" spans="1:6" ht="21" customHeight="1">
      <c r="A26" s="325" t="s">
        <v>271</v>
      </c>
      <c r="B26" s="326">
        <f t="shared" si="0"/>
        <v>25</v>
      </c>
      <c r="C26" s="327">
        <v>0</v>
      </c>
      <c r="D26" s="327">
        <v>0</v>
      </c>
      <c r="E26" s="327">
        <v>25</v>
      </c>
      <c r="F26" s="328">
        <v>0</v>
      </c>
    </row>
    <row r="27" spans="1:6" s="308" customFormat="1" ht="21" customHeight="1">
      <c r="A27" s="606" t="s">
        <v>549</v>
      </c>
      <c r="B27" s="606"/>
      <c r="C27" s="329"/>
      <c r="E27" s="330"/>
      <c r="F27" s="331" t="s">
        <v>550</v>
      </c>
    </row>
    <row r="28" spans="1:6">
      <c r="A28" s="332"/>
    </row>
  </sheetData>
  <mergeCells count="11">
    <mergeCell ref="A27:B27"/>
    <mergeCell ref="A2:E2"/>
    <mergeCell ref="A3:B3"/>
    <mergeCell ref="E3:F3"/>
    <mergeCell ref="A4:A6"/>
    <mergeCell ref="C4:D4"/>
    <mergeCell ref="B5:B6"/>
    <mergeCell ref="C5:C6"/>
    <mergeCell ref="D5:D6"/>
    <mergeCell ref="E5:E6"/>
    <mergeCell ref="F5:F6"/>
  </mergeCells>
  <phoneticPr fontId="3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U29"/>
  <sheetViews>
    <sheetView workbookViewId="0">
      <selection activeCell="J16" sqref="J16"/>
    </sheetView>
  </sheetViews>
  <sheetFormatPr defaultRowHeight="13.5"/>
  <cols>
    <col min="1" max="1" width="9.375" style="334" customWidth="1"/>
    <col min="2" max="2" width="9.25" style="334" customWidth="1"/>
    <col min="3" max="4" width="6.875" style="334" bestFit="1" customWidth="1"/>
    <col min="5" max="5" width="7.5" style="334" bestFit="1" customWidth="1"/>
    <col min="6" max="6" width="13.5" style="334" customWidth="1"/>
    <col min="7" max="8" width="6.875" style="334" customWidth="1"/>
    <col min="9" max="9" width="7.5" style="334" customWidth="1"/>
    <col min="10" max="10" width="13.5" style="334" customWidth="1"/>
    <col min="11" max="12" width="6.875" style="334" customWidth="1"/>
    <col min="13" max="13" width="7.5" style="334" customWidth="1"/>
    <col min="14" max="14" width="13.5" style="334" customWidth="1"/>
    <col min="15" max="16" width="6.875" style="334" customWidth="1"/>
    <col min="17" max="17" width="7.5" style="334" customWidth="1"/>
    <col min="18" max="18" width="13.5" style="334" customWidth="1"/>
    <col min="19" max="20" width="6.875" style="334" customWidth="1"/>
    <col min="21" max="21" width="7.5" style="334" customWidth="1"/>
    <col min="22" max="22" width="13.5" style="334" customWidth="1"/>
    <col min="23" max="24" width="6.875" style="334" customWidth="1"/>
    <col min="25" max="25" width="7.5" style="334" customWidth="1"/>
    <col min="26" max="26" width="13.5" style="334" customWidth="1"/>
    <col min="27" max="28" width="6.875" style="334" customWidth="1"/>
    <col min="29" max="29" width="7.5" style="334" customWidth="1"/>
    <col min="30" max="30" width="13.5" style="334" customWidth="1"/>
    <col min="31" max="32" width="6.875" style="334" customWidth="1"/>
    <col min="33" max="33" width="7.5" style="334" customWidth="1"/>
    <col min="34" max="34" width="13.5" style="334" customWidth="1"/>
    <col min="35" max="36" width="6.875" style="334" customWidth="1"/>
    <col min="37" max="37" width="7.5" style="334" customWidth="1"/>
    <col min="38" max="38" width="13.5" style="334" customWidth="1"/>
    <col min="39" max="40" width="6.875" style="334" customWidth="1"/>
    <col min="41" max="41" width="7.5" style="334" customWidth="1"/>
    <col min="42" max="42" width="13.5" style="334" customWidth="1"/>
    <col min="43" max="44" width="6.875" style="334" customWidth="1"/>
    <col min="45" max="45" width="7.5" style="334" customWidth="1"/>
    <col min="46" max="16384" width="9" style="334"/>
  </cols>
  <sheetData>
    <row r="1" spans="1:47" s="333" customFormat="1"/>
    <row r="2" spans="1:47" ht="22.5" customHeight="1">
      <c r="A2" s="607" t="s">
        <v>551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  <c r="N2" s="607"/>
      <c r="O2" s="607"/>
      <c r="P2" s="607"/>
      <c r="Q2" s="607"/>
      <c r="R2" s="607"/>
      <c r="S2" s="607"/>
      <c r="T2" s="607"/>
      <c r="U2" s="607"/>
      <c r="V2" s="607"/>
      <c r="W2" s="607"/>
      <c r="X2" s="607"/>
      <c r="Y2" s="607"/>
    </row>
    <row r="3" spans="1:47" s="333" customFormat="1" ht="22.5" customHeight="1">
      <c r="A3" s="615" t="s">
        <v>552</v>
      </c>
      <c r="B3" s="615"/>
      <c r="AP3" s="609" t="s">
        <v>553</v>
      </c>
      <c r="AQ3" s="609"/>
      <c r="AR3" s="609"/>
      <c r="AS3" s="609"/>
    </row>
    <row r="4" spans="1:47" s="335" customFormat="1" ht="24" customHeight="1">
      <c r="A4" s="616" t="s">
        <v>779</v>
      </c>
      <c r="B4" s="614" t="s">
        <v>46</v>
      </c>
      <c r="C4" s="614"/>
      <c r="D4" s="614"/>
      <c r="E4" s="614"/>
      <c r="F4" s="614" t="s">
        <v>554</v>
      </c>
      <c r="G4" s="614"/>
      <c r="H4" s="614"/>
      <c r="I4" s="614"/>
      <c r="J4" s="614"/>
      <c r="K4" s="614"/>
      <c r="L4" s="614"/>
      <c r="M4" s="614"/>
      <c r="N4" s="614"/>
      <c r="O4" s="614"/>
      <c r="P4" s="614"/>
      <c r="Q4" s="614"/>
      <c r="R4" s="614"/>
      <c r="S4" s="614"/>
      <c r="T4" s="614"/>
      <c r="U4" s="614"/>
      <c r="V4" s="614" t="s">
        <v>555</v>
      </c>
      <c r="W4" s="614"/>
      <c r="X4" s="614"/>
      <c r="Y4" s="614"/>
      <c r="Z4" s="614" t="s">
        <v>556</v>
      </c>
      <c r="AA4" s="614"/>
      <c r="AB4" s="614"/>
      <c r="AC4" s="614"/>
      <c r="AD4" s="614"/>
      <c r="AE4" s="614"/>
      <c r="AF4" s="614"/>
      <c r="AG4" s="614"/>
      <c r="AH4" s="614"/>
      <c r="AI4" s="614"/>
      <c r="AJ4" s="614"/>
      <c r="AK4" s="614"/>
      <c r="AL4" s="614"/>
      <c r="AM4" s="614"/>
      <c r="AN4" s="614"/>
      <c r="AO4" s="614"/>
      <c r="AP4" s="614"/>
      <c r="AQ4" s="614"/>
      <c r="AR4" s="614"/>
      <c r="AS4" s="614"/>
    </row>
    <row r="5" spans="1:47" s="335" customFormat="1" ht="24" customHeight="1">
      <c r="A5" s="617"/>
      <c r="B5" s="614"/>
      <c r="C5" s="614"/>
      <c r="D5" s="614"/>
      <c r="E5" s="614"/>
      <c r="F5" s="614" t="s">
        <v>557</v>
      </c>
      <c r="G5" s="614"/>
      <c r="H5" s="614"/>
      <c r="I5" s="614"/>
      <c r="J5" s="614" t="s">
        <v>558</v>
      </c>
      <c r="K5" s="614"/>
      <c r="L5" s="614"/>
      <c r="M5" s="614"/>
      <c r="N5" s="614" t="s">
        <v>559</v>
      </c>
      <c r="O5" s="614"/>
      <c r="P5" s="614"/>
      <c r="Q5" s="614"/>
      <c r="R5" s="614" t="s">
        <v>560</v>
      </c>
      <c r="S5" s="614"/>
      <c r="T5" s="614"/>
      <c r="U5" s="614"/>
      <c r="V5" s="614" t="s">
        <v>561</v>
      </c>
      <c r="W5" s="614"/>
      <c r="X5" s="614"/>
      <c r="Y5" s="614"/>
      <c r="Z5" s="614" t="s">
        <v>562</v>
      </c>
      <c r="AA5" s="614"/>
      <c r="AB5" s="614"/>
      <c r="AC5" s="614"/>
      <c r="AD5" s="614" t="s">
        <v>563</v>
      </c>
      <c r="AE5" s="614"/>
      <c r="AF5" s="614"/>
      <c r="AG5" s="614"/>
      <c r="AH5" s="614" t="s">
        <v>564</v>
      </c>
      <c r="AI5" s="614"/>
      <c r="AJ5" s="614"/>
      <c r="AK5" s="614"/>
      <c r="AL5" s="614" t="s">
        <v>565</v>
      </c>
      <c r="AM5" s="614"/>
      <c r="AN5" s="614"/>
      <c r="AO5" s="614"/>
      <c r="AP5" s="614" t="s">
        <v>566</v>
      </c>
      <c r="AQ5" s="614"/>
      <c r="AR5" s="614"/>
      <c r="AS5" s="614"/>
    </row>
    <row r="6" spans="1:47" s="335" customFormat="1" ht="24.75" customHeight="1">
      <c r="A6" s="617"/>
      <c r="B6" s="614" t="s">
        <v>567</v>
      </c>
      <c r="C6" s="614" t="s">
        <v>568</v>
      </c>
      <c r="D6" s="614"/>
      <c r="E6" s="614" t="s">
        <v>569</v>
      </c>
      <c r="F6" s="614" t="s">
        <v>567</v>
      </c>
      <c r="G6" s="614" t="s">
        <v>570</v>
      </c>
      <c r="H6" s="614"/>
      <c r="I6" s="614" t="s">
        <v>571</v>
      </c>
      <c r="J6" s="614" t="s">
        <v>572</v>
      </c>
      <c r="K6" s="614" t="s">
        <v>568</v>
      </c>
      <c r="L6" s="614"/>
      <c r="M6" s="614" t="s">
        <v>571</v>
      </c>
      <c r="N6" s="614" t="s">
        <v>572</v>
      </c>
      <c r="O6" s="614" t="s">
        <v>568</v>
      </c>
      <c r="P6" s="614"/>
      <c r="Q6" s="614" t="s">
        <v>573</v>
      </c>
      <c r="R6" s="614" t="s">
        <v>574</v>
      </c>
      <c r="S6" s="614" t="s">
        <v>575</v>
      </c>
      <c r="T6" s="614"/>
      <c r="U6" s="614" t="s">
        <v>571</v>
      </c>
      <c r="V6" s="614" t="s">
        <v>567</v>
      </c>
      <c r="W6" s="614" t="s">
        <v>568</v>
      </c>
      <c r="X6" s="614"/>
      <c r="Y6" s="614" t="s">
        <v>571</v>
      </c>
      <c r="Z6" s="614" t="s">
        <v>572</v>
      </c>
      <c r="AA6" s="614" t="s">
        <v>568</v>
      </c>
      <c r="AB6" s="614"/>
      <c r="AC6" s="614" t="s">
        <v>571</v>
      </c>
      <c r="AD6" s="614" t="s">
        <v>572</v>
      </c>
      <c r="AE6" s="614" t="s">
        <v>575</v>
      </c>
      <c r="AF6" s="614"/>
      <c r="AG6" s="614" t="s">
        <v>571</v>
      </c>
      <c r="AH6" s="614" t="s">
        <v>572</v>
      </c>
      <c r="AI6" s="614" t="s">
        <v>568</v>
      </c>
      <c r="AJ6" s="614"/>
      <c r="AK6" s="614" t="s">
        <v>571</v>
      </c>
      <c r="AL6" s="614" t="s">
        <v>572</v>
      </c>
      <c r="AM6" s="614" t="s">
        <v>568</v>
      </c>
      <c r="AN6" s="614"/>
      <c r="AO6" s="614" t="s">
        <v>571</v>
      </c>
      <c r="AP6" s="614" t="s">
        <v>567</v>
      </c>
      <c r="AQ6" s="614" t="s">
        <v>568</v>
      </c>
      <c r="AR6" s="614"/>
      <c r="AS6" s="614" t="s">
        <v>571</v>
      </c>
    </row>
    <row r="7" spans="1:47" s="335" customFormat="1" ht="24" customHeight="1">
      <c r="A7" s="683"/>
      <c r="B7" s="614"/>
      <c r="C7" s="336" t="s">
        <v>576</v>
      </c>
      <c r="D7" s="336" t="s">
        <v>577</v>
      </c>
      <c r="E7" s="614"/>
      <c r="F7" s="614"/>
      <c r="G7" s="336" t="s">
        <v>576</v>
      </c>
      <c r="H7" s="336" t="s">
        <v>577</v>
      </c>
      <c r="I7" s="614"/>
      <c r="J7" s="614"/>
      <c r="K7" s="336" t="s">
        <v>578</v>
      </c>
      <c r="L7" s="336" t="s">
        <v>577</v>
      </c>
      <c r="M7" s="614"/>
      <c r="N7" s="614"/>
      <c r="O7" s="336" t="s">
        <v>576</v>
      </c>
      <c r="P7" s="336" t="s">
        <v>577</v>
      </c>
      <c r="Q7" s="614"/>
      <c r="R7" s="614"/>
      <c r="S7" s="336" t="s">
        <v>576</v>
      </c>
      <c r="T7" s="336" t="s">
        <v>577</v>
      </c>
      <c r="U7" s="614"/>
      <c r="V7" s="614"/>
      <c r="W7" s="336" t="s">
        <v>576</v>
      </c>
      <c r="X7" s="336" t="s">
        <v>577</v>
      </c>
      <c r="Y7" s="614"/>
      <c r="Z7" s="614"/>
      <c r="AA7" s="336" t="s">
        <v>576</v>
      </c>
      <c r="AB7" s="336" t="s">
        <v>579</v>
      </c>
      <c r="AC7" s="614"/>
      <c r="AD7" s="614"/>
      <c r="AE7" s="336" t="s">
        <v>576</v>
      </c>
      <c r="AF7" s="336" t="s">
        <v>580</v>
      </c>
      <c r="AG7" s="614"/>
      <c r="AH7" s="614"/>
      <c r="AI7" s="336" t="s">
        <v>578</v>
      </c>
      <c r="AJ7" s="336" t="s">
        <v>579</v>
      </c>
      <c r="AK7" s="614"/>
      <c r="AL7" s="614"/>
      <c r="AM7" s="336" t="s">
        <v>576</v>
      </c>
      <c r="AN7" s="336" t="s">
        <v>577</v>
      </c>
      <c r="AO7" s="614"/>
      <c r="AP7" s="614"/>
      <c r="AQ7" s="336" t="s">
        <v>578</v>
      </c>
      <c r="AR7" s="336" t="s">
        <v>577</v>
      </c>
      <c r="AS7" s="614"/>
    </row>
    <row r="8" spans="1:47" s="343" customFormat="1" ht="23.25" customHeight="1">
      <c r="A8" s="682">
        <v>2017</v>
      </c>
      <c r="B8" s="338">
        <v>5</v>
      </c>
      <c r="C8" s="154">
        <v>122</v>
      </c>
      <c r="D8" s="154">
        <v>89</v>
      </c>
      <c r="E8" s="154">
        <v>43</v>
      </c>
      <c r="F8" s="154">
        <v>5</v>
      </c>
      <c r="G8" s="154">
        <v>122</v>
      </c>
      <c r="H8" s="154">
        <v>89</v>
      </c>
      <c r="I8" s="154">
        <v>43</v>
      </c>
      <c r="J8" s="154">
        <v>0</v>
      </c>
      <c r="K8" s="154">
        <v>0</v>
      </c>
      <c r="L8" s="154">
        <v>0</v>
      </c>
      <c r="M8" s="154">
        <v>0</v>
      </c>
      <c r="N8" s="154">
        <v>4</v>
      </c>
      <c r="O8" s="339">
        <v>42</v>
      </c>
      <c r="P8" s="154">
        <v>32</v>
      </c>
      <c r="Q8" s="154">
        <v>0</v>
      </c>
      <c r="R8" s="154">
        <v>1</v>
      </c>
      <c r="S8" s="154">
        <v>80</v>
      </c>
      <c r="T8" s="154">
        <v>57</v>
      </c>
      <c r="U8" s="154">
        <v>43</v>
      </c>
      <c r="V8" s="340">
        <v>0</v>
      </c>
      <c r="W8" s="340">
        <v>0</v>
      </c>
      <c r="X8" s="340">
        <v>0</v>
      </c>
      <c r="Y8" s="340">
        <v>0</v>
      </c>
      <c r="Z8" s="340">
        <v>0</v>
      </c>
      <c r="AA8" s="340">
        <v>0</v>
      </c>
      <c r="AB8" s="340">
        <v>0</v>
      </c>
      <c r="AC8" s="340">
        <v>0</v>
      </c>
      <c r="AD8" s="340">
        <v>0</v>
      </c>
      <c r="AE8" s="340">
        <v>0</v>
      </c>
      <c r="AF8" s="340">
        <v>0</v>
      </c>
      <c r="AG8" s="340">
        <v>0</v>
      </c>
      <c r="AH8" s="340">
        <v>0</v>
      </c>
      <c r="AI8" s="340">
        <v>0</v>
      </c>
      <c r="AJ8" s="340">
        <v>0</v>
      </c>
      <c r="AK8" s="340">
        <v>0</v>
      </c>
      <c r="AL8" s="340">
        <v>0</v>
      </c>
      <c r="AM8" s="340">
        <v>0</v>
      </c>
      <c r="AN8" s="340">
        <v>0</v>
      </c>
      <c r="AO8" s="340">
        <v>0</v>
      </c>
      <c r="AP8" s="340">
        <v>0</v>
      </c>
      <c r="AQ8" s="340">
        <v>0</v>
      </c>
      <c r="AR8" s="340">
        <v>0</v>
      </c>
      <c r="AS8" s="341">
        <v>0</v>
      </c>
      <c r="AT8" s="342"/>
      <c r="AU8" s="342"/>
    </row>
    <row r="9" spans="1:47" s="343" customFormat="1" ht="23.25" customHeight="1">
      <c r="A9" s="337">
        <v>2018</v>
      </c>
      <c r="B9" s="338">
        <v>10</v>
      </c>
      <c r="C9" s="154">
        <v>195</v>
      </c>
      <c r="D9" s="154">
        <v>196</v>
      </c>
      <c r="E9" s="154">
        <v>137</v>
      </c>
      <c r="F9" s="154">
        <v>10</v>
      </c>
      <c r="G9" s="154">
        <v>195</v>
      </c>
      <c r="H9" s="154">
        <v>196</v>
      </c>
      <c r="I9" s="154">
        <v>137</v>
      </c>
      <c r="J9" s="154">
        <v>0</v>
      </c>
      <c r="K9" s="154">
        <v>0</v>
      </c>
      <c r="L9" s="154">
        <v>0</v>
      </c>
      <c r="M9" s="154">
        <v>0</v>
      </c>
      <c r="N9" s="154">
        <v>9</v>
      </c>
      <c r="O9" s="339">
        <v>115</v>
      </c>
      <c r="P9" s="154">
        <v>117</v>
      </c>
      <c r="Q9" s="154">
        <v>91</v>
      </c>
      <c r="R9" s="154">
        <v>1</v>
      </c>
      <c r="S9" s="154">
        <v>80</v>
      </c>
      <c r="T9" s="154">
        <v>79</v>
      </c>
      <c r="U9" s="154">
        <v>46</v>
      </c>
      <c r="V9" s="340">
        <v>0</v>
      </c>
      <c r="W9" s="340">
        <v>0</v>
      </c>
      <c r="X9" s="340">
        <v>0</v>
      </c>
      <c r="Y9" s="340">
        <v>0</v>
      </c>
      <c r="Z9" s="340">
        <v>0</v>
      </c>
      <c r="AA9" s="340">
        <v>0</v>
      </c>
      <c r="AB9" s="340">
        <v>0</v>
      </c>
      <c r="AC9" s="340">
        <v>0</v>
      </c>
      <c r="AD9" s="340">
        <v>0</v>
      </c>
      <c r="AE9" s="340">
        <v>0</v>
      </c>
      <c r="AF9" s="340">
        <v>0</v>
      </c>
      <c r="AG9" s="340">
        <v>0</v>
      </c>
      <c r="AH9" s="340">
        <v>0</v>
      </c>
      <c r="AI9" s="340">
        <v>0</v>
      </c>
      <c r="AJ9" s="340">
        <v>0</v>
      </c>
      <c r="AK9" s="340">
        <v>0</v>
      </c>
      <c r="AL9" s="340">
        <v>0</v>
      </c>
      <c r="AM9" s="340">
        <v>0</v>
      </c>
      <c r="AN9" s="340">
        <v>0</v>
      </c>
      <c r="AO9" s="340">
        <v>0</v>
      </c>
      <c r="AP9" s="340">
        <v>0</v>
      </c>
      <c r="AQ9" s="340">
        <v>0</v>
      </c>
      <c r="AR9" s="340">
        <v>0</v>
      </c>
      <c r="AS9" s="341">
        <v>0</v>
      </c>
      <c r="AT9" s="342"/>
      <c r="AU9" s="342"/>
    </row>
    <row r="10" spans="1:47" s="343" customFormat="1" ht="23.25" customHeight="1">
      <c r="A10" s="337">
        <v>2019</v>
      </c>
      <c r="B10" s="338">
        <v>10</v>
      </c>
      <c r="C10" s="154">
        <v>205</v>
      </c>
      <c r="D10" s="154">
        <v>191</v>
      </c>
      <c r="E10" s="154">
        <v>134</v>
      </c>
      <c r="F10" s="154">
        <v>10</v>
      </c>
      <c r="G10" s="154">
        <v>205</v>
      </c>
      <c r="H10" s="154">
        <v>191</v>
      </c>
      <c r="I10" s="154">
        <v>134</v>
      </c>
      <c r="J10" s="154">
        <v>0</v>
      </c>
      <c r="K10" s="154">
        <v>0</v>
      </c>
      <c r="L10" s="154">
        <v>0</v>
      </c>
      <c r="M10" s="154">
        <v>0</v>
      </c>
      <c r="N10" s="154">
        <v>9</v>
      </c>
      <c r="O10" s="339">
        <v>125</v>
      </c>
      <c r="P10" s="154">
        <v>115</v>
      </c>
      <c r="Q10" s="154">
        <v>87</v>
      </c>
      <c r="R10" s="154">
        <v>1</v>
      </c>
      <c r="S10" s="154">
        <v>80</v>
      </c>
      <c r="T10" s="154">
        <v>76</v>
      </c>
      <c r="U10" s="154">
        <v>47</v>
      </c>
      <c r="V10" s="154">
        <v>0</v>
      </c>
      <c r="W10" s="154">
        <v>0</v>
      </c>
      <c r="X10" s="154">
        <v>0</v>
      </c>
      <c r="Y10" s="154">
        <v>0</v>
      </c>
      <c r="Z10" s="154">
        <v>0</v>
      </c>
      <c r="AA10" s="154">
        <v>0</v>
      </c>
      <c r="AB10" s="154">
        <v>0</v>
      </c>
      <c r="AC10" s="154">
        <v>0</v>
      </c>
      <c r="AD10" s="154">
        <v>0</v>
      </c>
      <c r="AE10" s="154">
        <v>0</v>
      </c>
      <c r="AF10" s="154">
        <v>0</v>
      </c>
      <c r="AG10" s="154">
        <v>0</v>
      </c>
      <c r="AH10" s="154">
        <v>0</v>
      </c>
      <c r="AI10" s="154">
        <v>0</v>
      </c>
      <c r="AJ10" s="154">
        <v>0</v>
      </c>
      <c r="AK10" s="154">
        <v>0</v>
      </c>
      <c r="AL10" s="154">
        <v>0</v>
      </c>
      <c r="AM10" s="154">
        <v>0</v>
      </c>
      <c r="AN10" s="154">
        <v>0</v>
      </c>
      <c r="AO10" s="154">
        <v>0</v>
      </c>
      <c r="AP10" s="154">
        <v>0</v>
      </c>
      <c r="AQ10" s="154">
        <v>0</v>
      </c>
      <c r="AR10" s="154">
        <v>0</v>
      </c>
      <c r="AS10" s="344">
        <v>0</v>
      </c>
      <c r="AT10" s="342"/>
      <c r="AU10" s="342"/>
    </row>
    <row r="11" spans="1:47" s="343" customFormat="1" ht="23.25" customHeight="1">
      <c r="A11" s="337">
        <v>2020</v>
      </c>
      <c r="B11" s="338">
        <v>10</v>
      </c>
      <c r="C11" s="154">
        <v>205</v>
      </c>
      <c r="D11" s="154">
        <v>182</v>
      </c>
      <c r="E11" s="154">
        <v>139</v>
      </c>
      <c r="F11" s="154">
        <v>10</v>
      </c>
      <c r="G11" s="154">
        <v>205</v>
      </c>
      <c r="H11" s="154">
        <v>182</v>
      </c>
      <c r="I11" s="154">
        <v>139</v>
      </c>
      <c r="J11" s="154">
        <v>0</v>
      </c>
      <c r="K11" s="154">
        <v>0</v>
      </c>
      <c r="L11" s="154">
        <v>0</v>
      </c>
      <c r="M11" s="154">
        <v>0</v>
      </c>
      <c r="N11" s="154">
        <v>9</v>
      </c>
      <c r="O11" s="339">
        <v>125</v>
      </c>
      <c r="P11" s="154">
        <v>113</v>
      </c>
      <c r="Q11" s="154">
        <v>92</v>
      </c>
      <c r="R11" s="154">
        <v>1</v>
      </c>
      <c r="S11" s="154">
        <v>80</v>
      </c>
      <c r="T11" s="154">
        <v>69</v>
      </c>
      <c r="U11" s="154">
        <v>47</v>
      </c>
      <c r="V11" s="154">
        <v>0</v>
      </c>
      <c r="W11" s="154">
        <v>0</v>
      </c>
      <c r="X11" s="154">
        <v>0</v>
      </c>
      <c r="Y11" s="154">
        <v>0</v>
      </c>
      <c r="Z11" s="154">
        <v>0</v>
      </c>
      <c r="AA11" s="154">
        <v>0</v>
      </c>
      <c r="AB11" s="154">
        <v>0</v>
      </c>
      <c r="AC11" s="154">
        <v>0</v>
      </c>
      <c r="AD11" s="154">
        <v>0</v>
      </c>
      <c r="AE11" s="154">
        <v>0</v>
      </c>
      <c r="AF11" s="154">
        <v>0</v>
      </c>
      <c r="AG11" s="154">
        <v>0</v>
      </c>
      <c r="AH11" s="154">
        <v>0</v>
      </c>
      <c r="AI11" s="154">
        <v>0</v>
      </c>
      <c r="AJ11" s="154">
        <v>0</v>
      </c>
      <c r="AK11" s="154">
        <v>0</v>
      </c>
      <c r="AL11" s="154">
        <v>0</v>
      </c>
      <c r="AM11" s="154">
        <v>0</v>
      </c>
      <c r="AN11" s="154">
        <v>0</v>
      </c>
      <c r="AO11" s="154">
        <v>0</v>
      </c>
      <c r="AP11" s="154">
        <v>0</v>
      </c>
      <c r="AQ11" s="154">
        <v>0</v>
      </c>
      <c r="AR11" s="154">
        <v>0</v>
      </c>
      <c r="AS11" s="344">
        <v>0</v>
      </c>
      <c r="AT11" s="342"/>
      <c r="AU11" s="342"/>
    </row>
    <row r="12" spans="1:47" s="343" customFormat="1" ht="23.25" customHeight="1">
      <c r="A12" s="337">
        <v>2021</v>
      </c>
      <c r="B12" s="338">
        <v>11</v>
      </c>
      <c r="C12" s="154">
        <v>214</v>
      </c>
      <c r="D12" s="154">
        <v>189</v>
      </c>
      <c r="E12" s="154">
        <v>145</v>
      </c>
      <c r="F12" s="154">
        <v>11</v>
      </c>
      <c r="G12" s="154">
        <v>214</v>
      </c>
      <c r="H12" s="154">
        <v>189</v>
      </c>
      <c r="I12" s="154">
        <v>145</v>
      </c>
      <c r="J12" s="154">
        <v>0</v>
      </c>
      <c r="K12" s="154">
        <v>0</v>
      </c>
      <c r="L12" s="154">
        <v>0</v>
      </c>
      <c r="M12" s="154">
        <v>0</v>
      </c>
      <c r="N12" s="154">
        <v>10</v>
      </c>
      <c r="O12" s="339">
        <v>134</v>
      </c>
      <c r="P12" s="154">
        <v>120</v>
      </c>
      <c r="Q12" s="154">
        <v>98</v>
      </c>
      <c r="R12" s="154">
        <v>1</v>
      </c>
      <c r="S12" s="154">
        <v>80</v>
      </c>
      <c r="T12" s="154">
        <v>69</v>
      </c>
      <c r="U12" s="154">
        <v>47</v>
      </c>
      <c r="V12" s="154">
        <v>0</v>
      </c>
      <c r="W12" s="154">
        <v>0</v>
      </c>
      <c r="X12" s="154">
        <v>0</v>
      </c>
      <c r="Y12" s="154">
        <v>0</v>
      </c>
      <c r="Z12" s="154">
        <v>0</v>
      </c>
      <c r="AA12" s="154">
        <v>0</v>
      </c>
      <c r="AB12" s="154">
        <v>0</v>
      </c>
      <c r="AC12" s="154">
        <v>0</v>
      </c>
      <c r="AD12" s="154">
        <v>0</v>
      </c>
      <c r="AE12" s="154">
        <v>0</v>
      </c>
      <c r="AF12" s="154">
        <v>0</v>
      </c>
      <c r="AG12" s="154">
        <v>0</v>
      </c>
      <c r="AH12" s="154">
        <v>0</v>
      </c>
      <c r="AI12" s="154">
        <v>0</v>
      </c>
      <c r="AJ12" s="154">
        <v>0</v>
      </c>
      <c r="AK12" s="154">
        <v>0</v>
      </c>
      <c r="AL12" s="154">
        <v>0</v>
      </c>
      <c r="AM12" s="154">
        <v>0</v>
      </c>
      <c r="AN12" s="154">
        <v>0</v>
      </c>
      <c r="AO12" s="154">
        <v>0</v>
      </c>
      <c r="AP12" s="154">
        <v>0</v>
      </c>
      <c r="AQ12" s="154">
        <v>0</v>
      </c>
      <c r="AR12" s="154">
        <v>0</v>
      </c>
      <c r="AS12" s="344">
        <v>0</v>
      </c>
      <c r="AT12" s="342"/>
      <c r="AU12" s="342"/>
    </row>
    <row r="13" spans="1:47" s="349" customFormat="1" ht="23.25" customHeight="1">
      <c r="A13" s="345">
        <v>2022</v>
      </c>
      <c r="B13" s="346">
        <f t="shared" ref="B13:AS13" si="0">SUM(B14:B27)</f>
        <v>11</v>
      </c>
      <c r="C13" s="158">
        <f t="shared" si="0"/>
        <v>214</v>
      </c>
      <c r="D13" s="158">
        <f t="shared" si="0"/>
        <v>183</v>
      </c>
      <c r="E13" s="158">
        <f t="shared" si="0"/>
        <v>128</v>
      </c>
      <c r="F13" s="158">
        <f t="shared" si="0"/>
        <v>11</v>
      </c>
      <c r="G13" s="158">
        <f t="shared" si="0"/>
        <v>214</v>
      </c>
      <c r="H13" s="158">
        <f>SUM(H14:H27)</f>
        <v>183</v>
      </c>
      <c r="I13" s="158">
        <f t="shared" si="0"/>
        <v>128</v>
      </c>
      <c r="J13" s="158">
        <f t="shared" si="0"/>
        <v>0</v>
      </c>
      <c r="K13" s="158">
        <f t="shared" si="0"/>
        <v>0</v>
      </c>
      <c r="L13" s="158">
        <f t="shared" si="0"/>
        <v>0</v>
      </c>
      <c r="M13" s="158">
        <f t="shared" si="0"/>
        <v>0</v>
      </c>
      <c r="N13" s="158">
        <f t="shared" si="0"/>
        <v>10</v>
      </c>
      <c r="O13" s="347">
        <f t="shared" si="0"/>
        <v>134</v>
      </c>
      <c r="P13" s="158">
        <f t="shared" si="0"/>
        <v>112</v>
      </c>
      <c r="Q13" s="158">
        <f t="shared" si="0"/>
        <v>79</v>
      </c>
      <c r="R13" s="158">
        <f t="shared" si="0"/>
        <v>1</v>
      </c>
      <c r="S13" s="158">
        <f t="shared" si="0"/>
        <v>80</v>
      </c>
      <c r="T13" s="158">
        <f t="shared" si="0"/>
        <v>71</v>
      </c>
      <c r="U13" s="158">
        <f t="shared" si="0"/>
        <v>49</v>
      </c>
      <c r="V13" s="158">
        <f t="shared" si="0"/>
        <v>0</v>
      </c>
      <c r="W13" s="158">
        <f t="shared" si="0"/>
        <v>0</v>
      </c>
      <c r="X13" s="158">
        <f t="shared" si="0"/>
        <v>0</v>
      </c>
      <c r="Y13" s="158">
        <f t="shared" si="0"/>
        <v>0</v>
      </c>
      <c r="Z13" s="158">
        <f t="shared" si="0"/>
        <v>0</v>
      </c>
      <c r="AA13" s="158">
        <f t="shared" si="0"/>
        <v>0</v>
      </c>
      <c r="AB13" s="158">
        <f t="shared" si="0"/>
        <v>0</v>
      </c>
      <c r="AC13" s="158">
        <f t="shared" si="0"/>
        <v>0</v>
      </c>
      <c r="AD13" s="158">
        <f t="shared" si="0"/>
        <v>0</v>
      </c>
      <c r="AE13" s="158">
        <f t="shared" si="0"/>
        <v>0</v>
      </c>
      <c r="AF13" s="158">
        <f t="shared" si="0"/>
        <v>0</v>
      </c>
      <c r="AG13" s="158">
        <f t="shared" si="0"/>
        <v>0</v>
      </c>
      <c r="AH13" s="158">
        <f t="shared" si="0"/>
        <v>0</v>
      </c>
      <c r="AI13" s="158">
        <f t="shared" si="0"/>
        <v>0</v>
      </c>
      <c r="AJ13" s="158">
        <f t="shared" si="0"/>
        <v>0</v>
      </c>
      <c r="AK13" s="158">
        <f t="shared" si="0"/>
        <v>0</v>
      </c>
      <c r="AL13" s="158">
        <f t="shared" si="0"/>
        <v>0</v>
      </c>
      <c r="AM13" s="158">
        <f t="shared" si="0"/>
        <v>0</v>
      </c>
      <c r="AN13" s="158">
        <f t="shared" si="0"/>
        <v>0</v>
      </c>
      <c r="AO13" s="158">
        <f t="shared" si="0"/>
        <v>0</v>
      </c>
      <c r="AP13" s="158">
        <f t="shared" si="0"/>
        <v>0</v>
      </c>
      <c r="AQ13" s="158">
        <f t="shared" si="0"/>
        <v>0</v>
      </c>
      <c r="AR13" s="158">
        <f t="shared" si="0"/>
        <v>0</v>
      </c>
      <c r="AS13" s="348">
        <f t="shared" si="0"/>
        <v>0</v>
      </c>
      <c r="AT13" s="342"/>
      <c r="AU13" s="342"/>
    </row>
    <row r="14" spans="1:47" s="342" customFormat="1" ht="23.25" customHeight="1">
      <c r="A14" s="350" t="s">
        <v>258</v>
      </c>
      <c r="B14" s="351">
        <f t="shared" ref="B14:E27" si="1">F14</f>
        <v>2</v>
      </c>
      <c r="C14" s="162">
        <f t="shared" si="1"/>
        <v>37</v>
      </c>
      <c r="D14" s="162">
        <f t="shared" si="1"/>
        <v>37</v>
      </c>
      <c r="E14" s="162">
        <f t="shared" si="1"/>
        <v>26</v>
      </c>
      <c r="F14" s="162">
        <f t="shared" ref="F14:I27" si="2">J14+N14+R14</f>
        <v>2</v>
      </c>
      <c r="G14" s="162">
        <f t="shared" si="2"/>
        <v>37</v>
      </c>
      <c r="H14" s="162">
        <f t="shared" si="2"/>
        <v>37</v>
      </c>
      <c r="I14" s="162">
        <f t="shared" si="2"/>
        <v>26</v>
      </c>
      <c r="J14" s="162">
        <v>0</v>
      </c>
      <c r="K14" s="162">
        <v>0</v>
      </c>
      <c r="L14" s="162">
        <v>0</v>
      </c>
      <c r="M14" s="162">
        <v>0</v>
      </c>
      <c r="N14" s="162">
        <v>2</v>
      </c>
      <c r="O14" s="323">
        <v>37</v>
      </c>
      <c r="P14" s="323">
        <v>37</v>
      </c>
      <c r="Q14" s="162">
        <v>26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2">
        <v>0</v>
      </c>
      <c r="Y14" s="162">
        <v>0</v>
      </c>
      <c r="Z14" s="162">
        <v>0</v>
      </c>
      <c r="AA14" s="162">
        <v>0</v>
      </c>
      <c r="AB14" s="162">
        <v>0</v>
      </c>
      <c r="AC14" s="162">
        <v>0</v>
      </c>
      <c r="AD14" s="162">
        <v>0</v>
      </c>
      <c r="AE14" s="162">
        <v>0</v>
      </c>
      <c r="AF14" s="162">
        <v>0</v>
      </c>
      <c r="AG14" s="162">
        <v>0</v>
      </c>
      <c r="AH14" s="162">
        <v>0</v>
      </c>
      <c r="AI14" s="162">
        <v>0</v>
      </c>
      <c r="AJ14" s="162">
        <v>0</v>
      </c>
      <c r="AK14" s="162">
        <v>0</v>
      </c>
      <c r="AL14" s="162">
        <v>0</v>
      </c>
      <c r="AM14" s="162">
        <v>0</v>
      </c>
      <c r="AN14" s="162">
        <v>0</v>
      </c>
      <c r="AO14" s="162">
        <v>0</v>
      </c>
      <c r="AP14" s="162">
        <v>0</v>
      </c>
      <c r="AQ14" s="162">
        <v>0</v>
      </c>
      <c r="AR14" s="162">
        <v>0</v>
      </c>
      <c r="AS14" s="163">
        <v>0</v>
      </c>
    </row>
    <row r="15" spans="1:47" s="342" customFormat="1" ht="23.25" customHeight="1">
      <c r="A15" s="350" t="s">
        <v>6</v>
      </c>
      <c r="B15" s="351">
        <f t="shared" si="1"/>
        <v>1</v>
      </c>
      <c r="C15" s="162">
        <f t="shared" si="1"/>
        <v>80</v>
      </c>
      <c r="D15" s="162">
        <f t="shared" si="1"/>
        <v>71</v>
      </c>
      <c r="E15" s="162">
        <f t="shared" si="1"/>
        <v>49</v>
      </c>
      <c r="F15" s="162">
        <f t="shared" si="2"/>
        <v>1</v>
      </c>
      <c r="G15" s="162">
        <f t="shared" si="2"/>
        <v>80</v>
      </c>
      <c r="H15" s="162">
        <f t="shared" si="2"/>
        <v>71</v>
      </c>
      <c r="I15" s="162">
        <f t="shared" si="2"/>
        <v>49</v>
      </c>
      <c r="J15" s="162">
        <v>0</v>
      </c>
      <c r="K15" s="162">
        <v>0</v>
      </c>
      <c r="L15" s="162">
        <v>0</v>
      </c>
      <c r="M15" s="162">
        <v>0</v>
      </c>
      <c r="N15" s="162"/>
      <c r="O15" s="323">
        <v>0</v>
      </c>
      <c r="P15" s="323">
        <v>0</v>
      </c>
      <c r="Q15" s="162">
        <v>0</v>
      </c>
      <c r="R15" s="162">
        <v>1</v>
      </c>
      <c r="S15" s="162">
        <v>80</v>
      </c>
      <c r="T15" s="162">
        <v>71</v>
      </c>
      <c r="U15" s="162">
        <v>49</v>
      </c>
      <c r="V15" s="162">
        <v>0</v>
      </c>
      <c r="W15" s="162">
        <v>0</v>
      </c>
      <c r="X15" s="162">
        <v>0</v>
      </c>
      <c r="Y15" s="162">
        <v>0</v>
      </c>
      <c r="Z15" s="162">
        <v>0</v>
      </c>
      <c r="AA15" s="162">
        <v>0</v>
      </c>
      <c r="AB15" s="162">
        <v>0</v>
      </c>
      <c r="AC15" s="162">
        <v>0</v>
      </c>
      <c r="AD15" s="162">
        <v>0</v>
      </c>
      <c r="AE15" s="162">
        <v>0</v>
      </c>
      <c r="AF15" s="162">
        <v>0</v>
      </c>
      <c r="AG15" s="162">
        <v>0</v>
      </c>
      <c r="AH15" s="162">
        <v>0</v>
      </c>
      <c r="AI15" s="162">
        <v>0</v>
      </c>
      <c r="AJ15" s="162">
        <v>0</v>
      </c>
      <c r="AK15" s="162">
        <v>0</v>
      </c>
      <c r="AL15" s="162">
        <v>0</v>
      </c>
      <c r="AM15" s="162">
        <v>0</v>
      </c>
      <c r="AN15" s="162">
        <v>0</v>
      </c>
      <c r="AO15" s="162">
        <v>0</v>
      </c>
      <c r="AP15" s="162">
        <v>0</v>
      </c>
      <c r="AQ15" s="162">
        <v>0</v>
      </c>
      <c r="AR15" s="162">
        <v>0</v>
      </c>
      <c r="AS15" s="163">
        <v>0</v>
      </c>
    </row>
    <row r="16" spans="1:47" s="342" customFormat="1" ht="23.25" customHeight="1">
      <c r="A16" s="350" t="s">
        <v>260</v>
      </c>
      <c r="B16" s="351">
        <f t="shared" si="1"/>
        <v>0</v>
      </c>
      <c r="C16" s="162">
        <f t="shared" si="1"/>
        <v>0</v>
      </c>
      <c r="D16" s="162">
        <f t="shared" si="1"/>
        <v>0</v>
      </c>
      <c r="E16" s="162">
        <f t="shared" si="1"/>
        <v>0</v>
      </c>
      <c r="F16" s="162">
        <f t="shared" si="2"/>
        <v>0</v>
      </c>
      <c r="G16" s="162">
        <f t="shared" si="2"/>
        <v>0</v>
      </c>
      <c r="H16" s="162">
        <f t="shared" si="2"/>
        <v>0</v>
      </c>
      <c r="I16" s="162">
        <f t="shared" si="2"/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323">
        <v>0</v>
      </c>
      <c r="P16" s="323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2">
        <v>0</v>
      </c>
      <c r="Y16" s="162">
        <v>0</v>
      </c>
      <c r="Z16" s="162">
        <v>0</v>
      </c>
      <c r="AA16" s="162">
        <v>0</v>
      </c>
      <c r="AB16" s="162">
        <v>0</v>
      </c>
      <c r="AC16" s="162">
        <v>0</v>
      </c>
      <c r="AD16" s="162">
        <v>0</v>
      </c>
      <c r="AE16" s="162">
        <v>0</v>
      </c>
      <c r="AF16" s="162">
        <v>0</v>
      </c>
      <c r="AG16" s="162">
        <v>0</v>
      </c>
      <c r="AH16" s="162">
        <v>0</v>
      </c>
      <c r="AI16" s="162">
        <v>0</v>
      </c>
      <c r="AJ16" s="162">
        <v>0</v>
      </c>
      <c r="AK16" s="162">
        <v>0</v>
      </c>
      <c r="AL16" s="162">
        <v>0</v>
      </c>
      <c r="AM16" s="162">
        <v>0</v>
      </c>
      <c r="AN16" s="162">
        <v>0</v>
      </c>
      <c r="AO16" s="162">
        <v>0</v>
      </c>
      <c r="AP16" s="162">
        <v>0</v>
      </c>
      <c r="AQ16" s="162">
        <v>0</v>
      </c>
      <c r="AR16" s="162">
        <v>0</v>
      </c>
      <c r="AS16" s="163">
        <v>0</v>
      </c>
    </row>
    <row r="17" spans="1:45" s="342" customFormat="1" ht="23.25" customHeight="1">
      <c r="A17" s="350" t="s">
        <v>261</v>
      </c>
      <c r="B17" s="351">
        <f t="shared" si="1"/>
        <v>1</v>
      </c>
      <c r="C17" s="162">
        <f t="shared" si="1"/>
        <v>9</v>
      </c>
      <c r="D17" s="162">
        <f t="shared" si="1"/>
        <v>9</v>
      </c>
      <c r="E17" s="162">
        <f t="shared" si="1"/>
        <v>6</v>
      </c>
      <c r="F17" s="162">
        <f t="shared" si="2"/>
        <v>1</v>
      </c>
      <c r="G17" s="162">
        <f t="shared" si="2"/>
        <v>9</v>
      </c>
      <c r="H17" s="162">
        <f t="shared" si="2"/>
        <v>9</v>
      </c>
      <c r="I17" s="162">
        <f t="shared" si="2"/>
        <v>6</v>
      </c>
      <c r="J17" s="162">
        <v>0</v>
      </c>
      <c r="K17" s="162">
        <v>0</v>
      </c>
      <c r="L17" s="162">
        <v>0</v>
      </c>
      <c r="M17" s="162">
        <v>0</v>
      </c>
      <c r="N17" s="162">
        <v>1</v>
      </c>
      <c r="O17" s="323">
        <v>9</v>
      </c>
      <c r="P17" s="323">
        <v>9</v>
      </c>
      <c r="Q17" s="162">
        <v>6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2">
        <v>0</v>
      </c>
      <c r="Y17" s="162">
        <v>0</v>
      </c>
      <c r="Z17" s="162">
        <v>0</v>
      </c>
      <c r="AA17" s="162">
        <v>0</v>
      </c>
      <c r="AB17" s="162">
        <v>0</v>
      </c>
      <c r="AC17" s="162">
        <v>0</v>
      </c>
      <c r="AD17" s="162">
        <v>0</v>
      </c>
      <c r="AE17" s="162">
        <v>0</v>
      </c>
      <c r="AF17" s="162">
        <v>0</v>
      </c>
      <c r="AG17" s="162">
        <v>0</v>
      </c>
      <c r="AH17" s="162">
        <v>0</v>
      </c>
      <c r="AI17" s="162">
        <v>0</v>
      </c>
      <c r="AJ17" s="162">
        <v>0</v>
      </c>
      <c r="AK17" s="162">
        <v>0</v>
      </c>
      <c r="AL17" s="162">
        <v>0</v>
      </c>
      <c r="AM17" s="162">
        <v>0</v>
      </c>
      <c r="AN17" s="162">
        <v>0</v>
      </c>
      <c r="AO17" s="162">
        <v>0</v>
      </c>
      <c r="AP17" s="162">
        <v>0</v>
      </c>
      <c r="AQ17" s="162">
        <v>0</v>
      </c>
      <c r="AR17" s="162">
        <v>0</v>
      </c>
      <c r="AS17" s="163">
        <v>0</v>
      </c>
    </row>
    <row r="18" spans="1:45" s="342" customFormat="1" ht="23.25" customHeight="1">
      <c r="A18" s="350" t="s">
        <v>262</v>
      </c>
      <c r="B18" s="351">
        <f t="shared" si="1"/>
        <v>1</v>
      </c>
      <c r="C18" s="162">
        <f t="shared" si="1"/>
        <v>9</v>
      </c>
      <c r="D18" s="162">
        <f t="shared" si="1"/>
        <v>7</v>
      </c>
      <c r="E18" s="162">
        <f t="shared" si="1"/>
        <v>7</v>
      </c>
      <c r="F18" s="162">
        <f t="shared" si="2"/>
        <v>1</v>
      </c>
      <c r="G18" s="162">
        <f t="shared" si="2"/>
        <v>9</v>
      </c>
      <c r="H18" s="162">
        <f t="shared" si="2"/>
        <v>7</v>
      </c>
      <c r="I18" s="162">
        <f t="shared" si="2"/>
        <v>7</v>
      </c>
      <c r="J18" s="162">
        <v>0</v>
      </c>
      <c r="K18" s="162">
        <v>0</v>
      </c>
      <c r="L18" s="162">
        <v>0</v>
      </c>
      <c r="M18" s="162">
        <v>0</v>
      </c>
      <c r="N18" s="162">
        <v>1</v>
      </c>
      <c r="O18" s="323">
        <v>9</v>
      </c>
      <c r="P18" s="323">
        <v>7</v>
      </c>
      <c r="Q18" s="162">
        <v>7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2">
        <v>0</v>
      </c>
      <c r="Y18" s="162">
        <v>0</v>
      </c>
      <c r="Z18" s="162">
        <v>0</v>
      </c>
      <c r="AA18" s="162">
        <v>0</v>
      </c>
      <c r="AB18" s="162">
        <v>0</v>
      </c>
      <c r="AC18" s="162">
        <v>0</v>
      </c>
      <c r="AD18" s="162">
        <v>0</v>
      </c>
      <c r="AE18" s="162">
        <v>0</v>
      </c>
      <c r="AF18" s="162">
        <v>0</v>
      </c>
      <c r="AG18" s="162">
        <v>0</v>
      </c>
      <c r="AH18" s="162">
        <v>0</v>
      </c>
      <c r="AI18" s="162">
        <v>0</v>
      </c>
      <c r="AJ18" s="162">
        <v>0</v>
      </c>
      <c r="AK18" s="162">
        <v>0</v>
      </c>
      <c r="AL18" s="162">
        <v>0</v>
      </c>
      <c r="AM18" s="162">
        <v>0</v>
      </c>
      <c r="AN18" s="162">
        <v>0</v>
      </c>
      <c r="AO18" s="162">
        <v>0</v>
      </c>
      <c r="AP18" s="162">
        <v>0</v>
      </c>
      <c r="AQ18" s="162">
        <v>0</v>
      </c>
      <c r="AR18" s="162">
        <v>0</v>
      </c>
      <c r="AS18" s="163">
        <v>0</v>
      </c>
    </row>
    <row r="19" spans="1:45" s="342" customFormat="1" ht="23.25" customHeight="1">
      <c r="A19" s="350" t="s">
        <v>263</v>
      </c>
      <c r="B19" s="351">
        <f t="shared" si="1"/>
        <v>2</v>
      </c>
      <c r="C19" s="162">
        <f t="shared" si="1"/>
        <v>27</v>
      </c>
      <c r="D19" s="162">
        <f t="shared" si="1"/>
        <v>27</v>
      </c>
      <c r="E19" s="162">
        <f t="shared" si="1"/>
        <v>19</v>
      </c>
      <c r="F19" s="162">
        <f t="shared" si="2"/>
        <v>2</v>
      </c>
      <c r="G19" s="162">
        <f t="shared" si="2"/>
        <v>27</v>
      </c>
      <c r="H19" s="162">
        <f t="shared" si="2"/>
        <v>27</v>
      </c>
      <c r="I19" s="162">
        <f t="shared" si="2"/>
        <v>19</v>
      </c>
      <c r="J19" s="162">
        <v>0</v>
      </c>
      <c r="K19" s="162">
        <v>0</v>
      </c>
      <c r="L19" s="162">
        <v>0</v>
      </c>
      <c r="M19" s="162">
        <v>0</v>
      </c>
      <c r="N19" s="162">
        <v>2</v>
      </c>
      <c r="O19" s="323">
        <v>27</v>
      </c>
      <c r="P19" s="323">
        <v>27</v>
      </c>
      <c r="Q19" s="162">
        <v>19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2">
        <v>0</v>
      </c>
      <c r="Y19" s="162">
        <v>0</v>
      </c>
      <c r="Z19" s="162">
        <v>0</v>
      </c>
      <c r="AA19" s="162">
        <v>0</v>
      </c>
      <c r="AB19" s="162">
        <v>0</v>
      </c>
      <c r="AC19" s="162">
        <v>0</v>
      </c>
      <c r="AD19" s="162">
        <v>0</v>
      </c>
      <c r="AE19" s="162">
        <v>0</v>
      </c>
      <c r="AF19" s="162">
        <v>0</v>
      </c>
      <c r="AG19" s="162">
        <v>0</v>
      </c>
      <c r="AH19" s="162">
        <v>0</v>
      </c>
      <c r="AI19" s="162">
        <v>0</v>
      </c>
      <c r="AJ19" s="162">
        <v>0</v>
      </c>
      <c r="AK19" s="162">
        <v>0</v>
      </c>
      <c r="AL19" s="162">
        <v>0</v>
      </c>
      <c r="AM19" s="162">
        <v>0</v>
      </c>
      <c r="AN19" s="162">
        <v>0</v>
      </c>
      <c r="AO19" s="162">
        <v>0</v>
      </c>
      <c r="AP19" s="162">
        <v>0</v>
      </c>
      <c r="AQ19" s="162">
        <v>0</v>
      </c>
      <c r="AR19" s="162">
        <v>0</v>
      </c>
      <c r="AS19" s="163">
        <v>0</v>
      </c>
    </row>
    <row r="20" spans="1:45" s="342" customFormat="1" ht="23.25" customHeight="1">
      <c r="A20" s="350" t="s">
        <v>264</v>
      </c>
      <c r="B20" s="351">
        <f t="shared" si="1"/>
        <v>0</v>
      </c>
      <c r="C20" s="162">
        <f t="shared" si="1"/>
        <v>0</v>
      </c>
      <c r="D20" s="162">
        <f t="shared" si="1"/>
        <v>0</v>
      </c>
      <c r="E20" s="162">
        <f t="shared" si="1"/>
        <v>0</v>
      </c>
      <c r="F20" s="162">
        <f t="shared" si="2"/>
        <v>0</v>
      </c>
      <c r="G20" s="162">
        <f t="shared" si="2"/>
        <v>0</v>
      </c>
      <c r="H20" s="162">
        <f t="shared" si="2"/>
        <v>0</v>
      </c>
      <c r="I20" s="162">
        <f t="shared" si="2"/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323">
        <v>0</v>
      </c>
      <c r="P20" s="323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62">
        <v>0</v>
      </c>
      <c r="Y20" s="162">
        <v>0</v>
      </c>
      <c r="Z20" s="162">
        <v>0</v>
      </c>
      <c r="AA20" s="162">
        <v>0</v>
      </c>
      <c r="AB20" s="162">
        <v>0</v>
      </c>
      <c r="AC20" s="162">
        <v>0</v>
      </c>
      <c r="AD20" s="162">
        <v>0</v>
      </c>
      <c r="AE20" s="162">
        <v>0</v>
      </c>
      <c r="AF20" s="162">
        <v>0</v>
      </c>
      <c r="AG20" s="162">
        <v>0</v>
      </c>
      <c r="AH20" s="162">
        <v>0</v>
      </c>
      <c r="AI20" s="162">
        <v>0</v>
      </c>
      <c r="AJ20" s="162">
        <v>0</v>
      </c>
      <c r="AK20" s="162">
        <v>0</v>
      </c>
      <c r="AL20" s="162">
        <v>0</v>
      </c>
      <c r="AM20" s="162">
        <v>0</v>
      </c>
      <c r="AN20" s="162">
        <v>0</v>
      </c>
      <c r="AO20" s="162">
        <v>0</v>
      </c>
      <c r="AP20" s="162">
        <v>0</v>
      </c>
      <c r="AQ20" s="162">
        <v>0</v>
      </c>
      <c r="AR20" s="162">
        <v>0</v>
      </c>
      <c r="AS20" s="163">
        <v>0</v>
      </c>
    </row>
    <row r="21" spans="1:45" s="342" customFormat="1" ht="23.25" customHeight="1">
      <c r="A21" s="350" t="s">
        <v>265</v>
      </c>
      <c r="B21" s="351">
        <f t="shared" si="1"/>
        <v>1</v>
      </c>
      <c r="C21" s="162">
        <f t="shared" si="1"/>
        <v>9</v>
      </c>
      <c r="D21" s="162">
        <f t="shared" si="1"/>
        <v>0</v>
      </c>
      <c r="E21" s="162">
        <f t="shared" si="1"/>
        <v>2</v>
      </c>
      <c r="F21" s="162">
        <f t="shared" si="2"/>
        <v>1</v>
      </c>
      <c r="G21" s="162">
        <f t="shared" si="2"/>
        <v>9</v>
      </c>
      <c r="H21" s="162">
        <f t="shared" si="2"/>
        <v>0</v>
      </c>
      <c r="I21" s="162">
        <f t="shared" si="2"/>
        <v>2</v>
      </c>
      <c r="J21" s="162">
        <v>0</v>
      </c>
      <c r="K21" s="162">
        <v>0</v>
      </c>
      <c r="L21" s="162">
        <v>0</v>
      </c>
      <c r="M21" s="162">
        <v>0</v>
      </c>
      <c r="N21" s="162">
        <v>1</v>
      </c>
      <c r="O21" s="323">
        <v>9</v>
      </c>
      <c r="P21" s="323">
        <v>0</v>
      </c>
      <c r="Q21" s="162">
        <v>2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2">
        <v>0</v>
      </c>
      <c r="Y21" s="162">
        <v>0</v>
      </c>
      <c r="Z21" s="162">
        <v>0</v>
      </c>
      <c r="AA21" s="162">
        <v>0</v>
      </c>
      <c r="AB21" s="162">
        <v>0</v>
      </c>
      <c r="AC21" s="162">
        <v>0</v>
      </c>
      <c r="AD21" s="162">
        <v>0</v>
      </c>
      <c r="AE21" s="162">
        <v>0</v>
      </c>
      <c r="AF21" s="162">
        <v>0</v>
      </c>
      <c r="AG21" s="162">
        <v>0</v>
      </c>
      <c r="AH21" s="162">
        <v>0</v>
      </c>
      <c r="AI21" s="162">
        <v>0</v>
      </c>
      <c r="AJ21" s="162">
        <v>0</v>
      </c>
      <c r="AK21" s="162">
        <v>0</v>
      </c>
      <c r="AL21" s="162">
        <v>0</v>
      </c>
      <c r="AM21" s="162">
        <v>0</v>
      </c>
      <c r="AN21" s="162">
        <v>0</v>
      </c>
      <c r="AO21" s="162">
        <v>0</v>
      </c>
      <c r="AP21" s="162">
        <v>0</v>
      </c>
      <c r="AQ21" s="162">
        <v>0</v>
      </c>
      <c r="AR21" s="162">
        <v>0</v>
      </c>
      <c r="AS21" s="163">
        <v>0</v>
      </c>
    </row>
    <row r="22" spans="1:45" s="342" customFormat="1" ht="23.25" customHeight="1">
      <c r="A22" s="350" t="s">
        <v>266</v>
      </c>
      <c r="B22" s="351">
        <f t="shared" si="1"/>
        <v>0</v>
      </c>
      <c r="C22" s="162">
        <f t="shared" si="1"/>
        <v>0</v>
      </c>
      <c r="D22" s="162">
        <f t="shared" si="1"/>
        <v>0</v>
      </c>
      <c r="E22" s="162">
        <f t="shared" si="1"/>
        <v>0</v>
      </c>
      <c r="F22" s="162">
        <f t="shared" si="2"/>
        <v>0</v>
      </c>
      <c r="G22" s="162">
        <f t="shared" si="2"/>
        <v>0</v>
      </c>
      <c r="H22" s="162">
        <f t="shared" si="2"/>
        <v>0</v>
      </c>
      <c r="I22" s="162">
        <f t="shared" si="2"/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323">
        <v>0</v>
      </c>
      <c r="P22" s="323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</v>
      </c>
      <c r="V22" s="162">
        <v>0</v>
      </c>
      <c r="W22" s="162">
        <v>0</v>
      </c>
      <c r="X22" s="162">
        <v>0</v>
      </c>
      <c r="Y22" s="162">
        <v>0</v>
      </c>
      <c r="Z22" s="162">
        <v>0</v>
      </c>
      <c r="AA22" s="162">
        <v>0</v>
      </c>
      <c r="AB22" s="162">
        <v>0</v>
      </c>
      <c r="AC22" s="162">
        <v>0</v>
      </c>
      <c r="AD22" s="162">
        <v>0</v>
      </c>
      <c r="AE22" s="162">
        <v>0</v>
      </c>
      <c r="AF22" s="162">
        <v>0</v>
      </c>
      <c r="AG22" s="162">
        <v>0</v>
      </c>
      <c r="AH22" s="162">
        <v>0</v>
      </c>
      <c r="AI22" s="162">
        <v>0</v>
      </c>
      <c r="AJ22" s="162">
        <v>0</v>
      </c>
      <c r="AK22" s="162">
        <v>0</v>
      </c>
      <c r="AL22" s="162">
        <v>0</v>
      </c>
      <c r="AM22" s="162">
        <v>0</v>
      </c>
      <c r="AN22" s="162">
        <v>0</v>
      </c>
      <c r="AO22" s="162">
        <v>0</v>
      </c>
      <c r="AP22" s="162">
        <v>0</v>
      </c>
      <c r="AQ22" s="162">
        <v>0</v>
      </c>
      <c r="AR22" s="162">
        <v>0</v>
      </c>
      <c r="AS22" s="163">
        <v>0</v>
      </c>
    </row>
    <row r="23" spans="1:45" s="342" customFormat="1" ht="23.25" customHeight="1">
      <c r="A23" s="350" t="s">
        <v>267</v>
      </c>
      <c r="B23" s="351">
        <f t="shared" si="1"/>
        <v>0</v>
      </c>
      <c r="C23" s="162">
        <f t="shared" si="1"/>
        <v>0</v>
      </c>
      <c r="D23" s="162">
        <f t="shared" si="1"/>
        <v>0</v>
      </c>
      <c r="E23" s="162">
        <f t="shared" si="1"/>
        <v>0</v>
      </c>
      <c r="F23" s="162">
        <f t="shared" si="2"/>
        <v>0</v>
      </c>
      <c r="G23" s="162">
        <f t="shared" si="2"/>
        <v>0</v>
      </c>
      <c r="H23" s="162">
        <f t="shared" si="2"/>
        <v>0</v>
      </c>
      <c r="I23" s="162">
        <f t="shared" si="2"/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323">
        <v>0</v>
      </c>
      <c r="P23" s="323">
        <v>0</v>
      </c>
      <c r="Q23" s="162">
        <v>0</v>
      </c>
      <c r="R23" s="162">
        <v>0</v>
      </c>
      <c r="S23" s="162">
        <v>0</v>
      </c>
      <c r="T23" s="162">
        <v>0</v>
      </c>
      <c r="U23" s="162">
        <v>0</v>
      </c>
      <c r="V23" s="162">
        <v>0</v>
      </c>
      <c r="W23" s="162">
        <v>0</v>
      </c>
      <c r="X23" s="162">
        <v>0</v>
      </c>
      <c r="Y23" s="162">
        <v>0</v>
      </c>
      <c r="Z23" s="162">
        <v>0</v>
      </c>
      <c r="AA23" s="162">
        <v>0</v>
      </c>
      <c r="AB23" s="162">
        <v>0</v>
      </c>
      <c r="AC23" s="162">
        <v>0</v>
      </c>
      <c r="AD23" s="162">
        <v>0</v>
      </c>
      <c r="AE23" s="162">
        <v>0</v>
      </c>
      <c r="AF23" s="162">
        <v>0</v>
      </c>
      <c r="AG23" s="162">
        <v>0</v>
      </c>
      <c r="AH23" s="162">
        <v>0</v>
      </c>
      <c r="AI23" s="162">
        <v>0</v>
      </c>
      <c r="AJ23" s="162">
        <v>0</v>
      </c>
      <c r="AK23" s="162">
        <v>0</v>
      </c>
      <c r="AL23" s="162">
        <v>0</v>
      </c>
      <c r="AM23" s="162">
        <v>0</v>
      </c>
      <c r="AN23" s="162">
        <v>0</v>
      </c>
      <c r="AO23" s="162">
        <v>0</v>
      </c>
      <c r="AP23" s="162">
        <v>0</v>
      </c>
      <c r="AQ23" s="162">
        <v>0</v>
      </c>
      <c r="AR23" s="162">
        <v>0</v>
      </c>
      <c r="AS23" s="163">
        <v>0</v>
      </c>
    </row>
    <row r="24" spans="1:45" s="342" customFormat="1" ht="23.25" customHeight="1">
      <c r="A24" s="350" t="s">
        <v>268</v>
      </c>
      <c r="B24" s="351">
        <f t="shared" si="1"/>
        <v>0</v>
      </c>
      <c r="C24" s="162">
        <f t="shared" si="1"/>
        <v>0</v>
      </c>
      <c r="D24" s="162">
        <f t="shared" si="1"/>
        <v>0</v>
      </c>
      <c r="E24" s="162">
        <f t="shared" si="1"/>
        <v>0</v>
      </c>
      <c r="F24" s="162">
        <f t="shared" si="2"/>
        <v>0</v>
      </c>
      <c r="G24" s="162">
        <f t="shared" si="2"/>
        <v>0</v>
      </c>
      <c r="H24" s="162">
        <f t="shared" si="2"/>
        <v>0</v>
      </c>
      <c r="I24" s="162">
        <f t="shared" si="2"/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323">
        <v>0</v>
      </c>
      <c r="P24" s="323"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2">
        <v>0</v>
      </c>
      <c r="Y24" s="162">
        <v>0</v>
      </c>
      <c r="Z24" s="162">
        <v>0</v>
      </c>
      <c r="AA24" s="162">
        <v>0</v>
      </c>
      <c r="AB24" s="162">
        <v>0</v>
      </c>
      <c r="AC24" s="162">
        <v>0</v>
      </c>
      <c r="AD24" s="162">
        <v>0</v>
      </c>
      <c r="AE24" s="162">
        <v>0</v>
      </c>
      <c r="AF24" s="162">
        <v>0</v>
      </c>
      <c r="AG24" s="162">
        <v>0</v>
      </c>
      <c r="AH24" s="162">
        <v>0</v>
      </c>
      <c r="AI24" s="162">
        <v>0</v>
      </c>
      <c r="AJ24" s="162">
        <v>0</v>
      </c>
      <c r="AK24" s="162">
        <v>0</v>
      </c>
      <c r="AL24" s="162">
        <v>0</v>
      </c>
      <c r="AM24" s="162">
        <v>0</v>
      </c>
      <c r="AN24" s="162">
        <v>0</v>
      </c>
      <c r="AO24" s="162">
        <v>0</v>
      </c>
      <c r="AP24" s="162">
        <v>0</v>
      </c>
      <c r="AQ24" s="162">
        <v>0</v>
      </c>
      <c r="AR24" s="162">
        <v>0</v>
      </c>
      <c r="AS24" s="163">
        <v>0</v>
      </c>
    </row>
    <row r="25" spans="1:45" s="342" customFormat="1" ht="23.25" customHeight="1">
      <c r="A25" s="350" t="s">
        <v>269</v>
      </c>
      <c r="B25" s="351">
        <f t="shared" si="1"/>
        <v>1</v>
      </c>
      <c r="C25" s="162">
        <f t="shared" si="1"/>
        <v>9</v>
      </c>
      <c r="D25" s="162">
        <f t="shared" si="1"/>
        <v>0</v>
      </c>
      <c r="E25" s="162">
        <f t="shared" si="1"/>
        <v>2</v>
      </c>
      <c r="F25" s="162">
        <f t="shared" si="2"/>
        <v>1</v>
      </c>
      <c r="G25" s="162">
        <f t="shared" si="2"/>
        <v>9</v>
      </c>
      <c r="H25" s="162">
        <f t="shared" si="2"/>
        <v>0</v>
      </c>
      <c r="I25" s="162">
        <f t="shared" si="2"/>
        <v>2</v>
      </c>
      <c r="J25" s="162">
        <v>0</v>
      </c>
      <c r="K25" s="162">
        <v>0</v>
      </c>
      <c r="L25" s="162">
        <v>0</v>
      </c>
      <c r="M25" s="162">
        <v>0</v>
      </c>
      <c r="N25" s="162">
        <v>1</v>
      </c>
      <c r="O25" s="323">
        <v>9</v>
      </c>
      <c r="P25" s="323">
        <v>0</v>
      </c>
      <c r="Q25" s="162">
        <v>2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2">
        <v>0</v>
      </c>
      <c r="Y25" s="162">
        <v>0</v>
      </c>
      <c r="Z25" s="162">
        <v>0</v>
      </c>
      <c r="AA25" s="162">
        <v>0</v>
      </c>
      <c r="AB25" s="162">
        <v>0</v>
      </c>
      <c r="AC25" s="162">
        <v>0</v>
      </c>
      <c r="AD25" s="162">
        <v>0</v>
      </c>
      <c r="AE25" s="162">
        <v>0</v>
      </c>
      <c r="AF25" s="162">
        <v>0</v>
      </c>
      <c r="AG25" s="162">
        <v>0</v>
      </c>
      <c r="AH25" s="162">
        <v>0</v>
      </c>
      <c r="AI25" s="162">
        <v>0</v>
      </c>
      <c r="AJ25" s="162">
        <v>0</v>
      </c>
      <c r="AK25" s="162">
        <v>0</v>
      </c>
      <c r="AL25" s="162">
        <v>0</v>
      </c>
      <c r="AM25" s="162">
        <v>0</v>
      </c>
      <c r="AN25" s="162">
        <v>0</v>
      </c>
      <c r="AO25" s="162">
        <v>0</v>
      </c>
      <c r="AP25" s="162">
        <v>0</v>
      </c>
      <c r="AQ25" s="162">
        <v>0</v>
      </c>
      <c r="AR25" s="162">
        <v>0</v>
      </c>
      <c r="AS25" s="163">
        <v>0</v>
      </c>
    </row>
    <row r="26" spans="1:45" s="342" customFormat="1" ht="23.25" customHeight="1">
      <c r="A26" s="350" t="s">
        <v>270</v>
      </c>
      <c r="B26" s="351">
        <f t="shared" si="1"/>
        <v>2</v>
      </c>
      <c r="C26" s="162">
        <f t="shared" si="1"/>
        <v>34</v>
      </c>
      <c r="D26" s="162">
        <f t="shared" si="1"/>
        <v>32</v>
      </c>
      <c r="E26" s="162">
        <f t="shared" si="1"/>
        <v>17</v>
      </c>
      <c r="F26" s="162">
        <f t="shared" si="2"/>
        <v>2</v>
      </c>
      <c r="G26" s="162">
        <f t="shared" si="2"/>
        <v>34</v>
      </c>
      <c r="H26" s="162">
        <f t="shared" si="2"/>
        <v>32</v>
      </c>
      <c r="I26" s="162">
        <f t="shared" si="2"/>
        <v>17</v>
      </c>
      <c r="J26" s="162">
        <v>0</v>
      </c>
      <c r="K26" s="162">
        <v>0</v>
      </c>
      <c r="L26" s="162">
        <v>0</v>
      </c>
      <c r="M26" s="162">
        <v>0</v>
      </c>
      <c r="N26" s="162">
        <v>2</v>
      </c>
      <c r="O26" s="323">
        <v>34</v>
      </c>
      <c r="P26" s="323">
        <v>32</v>
      </c>
      <c r="Q26" s="162">
        <v>17</v>
      </c>
      <c r="R26" s="162">
        <v>0</v>
      </c>
      <c r="S26" s="162">
        <v>0</v>
      </c>
      <c r="T26" s="162">
        <v>0</v>
      </c>
      <c r="U26" s="162">
        <v>0</v>
      </c>
      <c r="V26" s="162">
        <v>0</v>
      </c>
      <c r="W26" s="162">
        <v>0</v>
      </c>
      <c r="X26" s="162">
        <v>0</v>
      </c>
      <c r="Y26" s="162">
        <v>0</v>
      </c>
      <c r="Z26" s="162">
        <v>0</v>
      </c>
      <c r="AA26" s="162">
        <v>0</v>
      </c>
      <c r="AB26" s="162">
        <v>0</v>
      </c>
      <c r="AC26" s="162">
        <v>0</v>
      </c>
      <c r="AD26" s="162">
        <v>0</v>
      </c>
      <c r="AE26" s="162">
        <v>0</v>
      </c>
      <c r="AF26" s="162">
        <v>0</v>
      </c>
      <c r="AG26" s="162">
        <v>0</v>
      </c>
      <c r="AH26" s="162">
        <v>0</v>
      </c>
      <c r="AI26" s="162">
        <v>0</v>
      </c>
      <c r="AJ26" s="162">
        <v>0</v>
      </c>
      <c r="AK26" s="162">
        <v>0</v>
      </c>
      <c r="AL26" s="162">
        <v>0</v>
      </c>
      <c r="AM26" s="162">
        <v>0</v>
      </c>
      <c r="AN26" s="162">
        <v>0</v>
      </c>
      <c r="AO26" s="162">
        <v>0</v>
      </c>
      <c r="AP26" s="162">
        <v>0</v>
      </c>
      <c r="AQ26" s="162">
        <v>0</v>
      </c>
      <c r="AR26" s="162">
        <v>0</v>
      </c>
      <c r="AS26" s="163">
        <v>0</v>
      </c>
    </row>
    <row r="27" spans="1:45" s="342" customFormat="1" ht="23.25" customHeight="1">
      <c r="A27" s="352" t="s">
        <v>271</v>
      </c>
      <c r="B27" s="353">
        <f t="shared" si="1"/>
        <v>0</v>
      </c>
      <c r="C27" s="162">
        <f t="shared" si="1"/>
        <v>0</v>
      </c>
      <c r="D27" s="162">
        <f t="shared" si="1"/>
        <v>0</v>
      </c>
      <c r="E27" s="162">
        <f t="shared" si="1"/>
        <v>0</v>
      </c>
      <c r="F27" s="166">
        <f t="shared" si="2"/>
        <v>0</v>
      </c>
      <c r="G27" s="166">
        <f t="shared" si="2"/>
        <v>0</v>
      </c>
      <c r="H27" s="166">
        <f t="shared" si="2"/>
        <v>0</v>
      </c>
      <c r="I27" s="166">
        <f t="shared" si="2"/>
        <v>0</v>
      </c>
      <c r="J27" s="166">
        <v>0</v>
      </c>
      <c r="K27" s="166">
        <v>0</v>
      </c>
      <c r="L27" s="166">
        <v>0</v>
      </c>
      <c r="M27" s="166">
        <v>0</v>
      </c>
      <c r="N27" s="166">
        <v>0</v>
      </c>
      <c r="O27" s="327">
        <v>0</v>
      </c>
      <c r="P27" s="327">
        <v>0</v>
      </c>
      <c r="Q27" s="166">
        <v>0</v>
      </c>
      <c r="R27" s="166">
        <v>0</v>
      </c>
      <c r="S27" s="166">
        <v>0</v>
      </c>
      <c r="T27" s="166">
        <v>0</v>
      </c>
      <c r="U27" s="166">
        <v>0</v>
      </c>
      <c r="V27" s="166">
        <v>0</v>
      </c>
      <c r="W27" s="166">
        <v>0</v>
      </c>
      <c r="X27" s="166">
        <v>0</v>
      </c>
      <c r="Y27" s="166">
        <v>0</v>
      </c>
      <c r="Z27" s="166">
        <v>0</v>
      </c>
      <c r="AA27" s="166">
        <v>0</v>
      </c>
      <c r="AB27" s="166">
        <v>0</v>
      </c>
      <c r="AC27" s="166">
        <v>0</v>
      </c>
      <c r="AD27" s="166">
        <v>0</v>
      </c>
      <c r="AE27" s="166">
        <v>0</v>
      </c>
      <c r="AF27" s="166">
        <v>0</v>
      </c>
      <c r="AG27" s="166">
        <v>0</v>
      </c>
      <c r="AH27" s="166">
        <v>0</v>
      </c>
      <c r="AI27" s="166">
        <v>0</v>
      </c>
      <c r="AJ27" s="166">
        <v>0</v>
      </c>
      <c r="AK27" s="166">
        <v>0</v>
      </c>
      <c r="AL27" s="166">
        <v>0</v>
      </c>
      <c r="AM27" s="166">
        <v>0</v>
      </c>
      <c r="AN27" s="166">
        <v>0</v>
      </c>
      <c r="AO27" s="166">
        <v>0</v>
      </c>
      <c r="AP27" s="166">
        <v>0</v>
      </c>
      <c r="AQ27" s="166">
        <v>0</v>
      </c>
      <c r="AR27" s="166">
        <v>0</v>
      </c>
      <c r="AS27" s="167">
        <v>0</v>
      </c>
    </row>
    <row r="28" spans="1:45" s="333" customFormat="1" ht="23.25" customHeight="1">
      <c r="A28" s="606" t="s">
        <v>549</v>
      </c>
      <c r="B28" s="606"/>
      <c r="C28" s="354"/>
      <c r="D28" s="354"/>
      <c r="E28" s="354"/>
      <c r="AM28" s="618" t="s">
        <v>581</v>
      </c>
      <c r="AN28" s="618"/>
      <c r="AO28" s="618"/>
      <c r="AP28" s="618"/>
      <c r="AQ28" s="618"/>
      <c r="AR28" s="618"/>
      <c r="AS28" s="618"/>
    </row>
    <row r="29" spans="1:45">
      <c r="A29" s="355"/>
      <c r="B29" s="355"/>
      <c r="C29" s="355"/>
      <c r="D29" s="355"/>
      <c r="E29" s="355"/>
    </row>
  </sheetData>
  <mergeCells count="53">
    <mergeCell ref="AS6:AS7"/>
    <mergeCell ref="A28:B28"/>
    <mergeCell ref="AM28:AS28"/>
    <mergeCell ref="AK6:AK7"/>
    <mergeCell ref="AL6:AL7"/>
    <mergeCell ref="AM6:AN6"/>
    <mergeCell ref="AO6:AO7"/>
    <mergeCell ref="AP6:AP7"/>
    <mergeCell ref="AQ6:AR6"/>
    <mergeCell ref="AC6:AC7"/>
    <mergeCell ref="AD6:AD7"/>
    <mergeCell ref="AE6:AF6"/>
    <mergeCell ref="AG6:AG7"/>
    <mergeCell ref="AH6:AH7"/>
    <mergeCell ref="AI6:AJ6"/>
    <mergeCell ref="U6:U7"/>
    <mergeCell ref="AD5:AG5"/>
    <mergeCell ref="M6:M7"/>
    <mergeCell ref="N6:N7"/>
    <mergeCell ref="O6:P6"/>
    <mergeCell ref="Q6:Q7"/>
    <mergeCell ref="R6:R7"/>
    <mergeCell ref="V6:V7"/>
    <mergeCell ref="W6:X6"/>
    <mergeCell ref="Y6:Y7"/>
    <mergeCell ref="Z6:Z7"/>
    <mergeCell ref="AA6:AB6"/>
    <mergeCell ref="K6:L6"/>
    <mergeCell ref="N5:Q5"/>
    <mergeCell ref="R5:U5"/>
    <mergeCell ref="V5:Y5"/>
    <mergeCell ref="Z5:AC5"/>
    <mergeCell ref="E6:E7"/>
    <mergeCell ref="F6:F7"/>
    <mergeCell ref="G6:H6"/>
    <mergeCell ref="I6:I7"/>
    <mergeCell ref="J6:J7"/>
    <mergeCell ref="AH5:AK5"/>
    <mergeCell ref="A2:Y2"/>
    <mergeCell ref="A3:B3"/>
    <mergeCell ref="AP3:AS3"/>
    <mergeCell ref="A4:A7"/>
    <mergeCell ref="B4:E5"/>
    <mergeCell ref="F4:U4"/>
    <mergeCell ref="V4:Y4"/>
    <mergeCell ref="Z4:AS4"/>
    <mergeCell ref="F5:I5"/>
    <mergeCell ref="J5:M5"/>
    <mergeCell ref="S6:T6"/>
    <mergeCell ref="AL5:AO5"/>
    <mergeCell ref="AP5:AS5"/>
    <mergeCell ref="B6:B7"/>
    <mergeCell ref="C6:D6"/>
  </mergeCells>
  <phoneticPr fontId="3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Z27"/>
  <sheetViews>
    <sheetView topLeftCell="A4" workbookViewId="0">
      <selection activeCell="I22" sqref="I22"/>
    </sheetView>
  </sheetViews>
  <sheetFormatPr defaultRowHeight="16.5"/>
  <cols>
    <col min="1" max="1" width="7.375" style="310" customWidth="1"/>
    <col min="2" max="2" width="8.875" style="310" customWidth="1"/>
    <col min="3" max="4" width="6.875" style="310" bestFit="1" customWidth="1"/>
    <col min="5" max="5" width="7.5" style="310" bestFit="1" customWidth="1"/>
    <col min="6" max="6" width="8.875" style="310" customWidth="1"/>
    <col min="7" max="8" width="6.875" style="310" customWidth="1"/>
    <col min="9" max="9" width="7.5" style="310" customWidth="1"/>
    <col min="10" max="11" width="5.375" style="310" customWidth="1"/>
    <col min="12" max="12" width="6.375" style="310" bestFit="1" customWidth="1"/>
    <col min="13" max="13" width="8.875" style="310" customWidth="1"/>
    <col min="14" max="15" width="6.875" style="310" customWidth="1"/>
    <col min="16" max="16" width="7.5" style="310" customWidth="1"/>
    <col min="17" max="17" width="8.875" style="310" customWidth="1"/>
    <col min="18" max="19" width="6.875" style="310" customWidth="1"/>
    <col min="20" max="20" width="7.5" style="310" customWidth="1"/>
    <col min="21" max="21" width="8.875" style="310" customWidth="1"/>
    <col min="22" max="23" width="6.875" style="310" customWidth="1"/>
    <col min="24" max="24" width="7.5" style="310" customWidth="1"/>
    <col min="25" max="16384" width="9" style="310"/>
  </cols>
  <sheetData>
    <row r="1" spans="1:26" s="308" customFormat="1"/>
    <row r="2" spans="1:26" ht="27.75" customHeight="1">
      <c r="A2" s="607" t="s">
        <v>582</v>
      </c>
      <c r="B2" s="607"/>
      <c r="C2" s="607"/>
      <c r="D2" s="607"/>
      <c r="E2" s="607"/>
      <c r="F2" s="607"/>
      <c r="G2" s="607"/>
      <c r="H2" s="607"/>
      <c r="I2" s="607"/>
      <c r="J2" s="607"/>
      <c r="K2" s="607"/>
      <c r="L2" s="607"/>
      <c r="M2" s="607"/>
    </row>
    <row r="3" spans="1:26" s="308" customFormat="1" ht="27.75" customHeight="1">
      <c r="A3" s="608" t="s">
        <v>450</v>
      </c>
      <c r="B3" s="608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609" t="s">
        <v>583</v>
      </c>
      <c r="W3" s="609"/>
      <c r="X3" s="609"/>
    </row>
    <row r="4" spans="1:26" s="357" customFormat="1" ht="35.25" customHeight="1">
      <c r="A4" s="610" t="s">
        <v>780</v>
      </c>
      <c r="B4" s="614" t="s">
        <v>584</v>
      </c>
      <c r="C4" s="614"/>
      <c r="D4" s="614"/>
      <c r="E4" s="614"/>
      <c r="F4" s="614" t="s">
        <v>585</v>
      </c>
      <c r="G4" s="614"/>
      <c r="H4" s="614"/>
      <c r="I4" s="614"/>
      <c r="J4" s="614"/>
      <c r="K4" s="614"/>
      <c r="L4" s="614"/>
      <c r="M4" s="614" t="s">
        <v>586</v>
      </c>
      <c r="N4" s="614"/>
      <c r="O4" s="614"/>
      <c r="P4" s="614"/>
      <c r="Q4" s="614" t="s">
        <v>587</v>
      </c>
      <c r="R4" s="614"/>
      <c r="S4" s="614"/>
      <c r="T4" s="614"/>
      <c r="U4" s="614" t="s">
        <v>588</v>
      </c>
      <c r="V4" s="614"/>
      <c r="W4" s="614"/>
      <c r="X4" s="614"/>
    </row>
    <row r="5" spans="1:26" s="357" customFormat="1" ht="35.25" customHeight="1">
      <c r="A5" s="611"/>
      <c r="B5" s="614" t="s">
        <v>572</v>
      </c>
      <c r="C5" s="614" t="s">
        <v>589</v>
      </c>
      <c r="D5" s="614"/>
      <c r="E5" s="614" t="s">
        <v>571</v>
      </c>
      <c r="F5" s="614" t="s">
        <v>590</v>
      </c>
      <c r="G5" s="614" t="s">
        <v>589</v>
      </c>
      <c r="H5" s="614"/>
      <c r="I5" s="614" t="s">
        <v>571</v>
      </c>
      <c r="J5" s="614" t="s">
        <v>591</v>
      </c>
      <c r="K5" s="614"/>
      <c r="L5" s="614"/>
      <c r="M5" s="614" t="s">
        <v>572</v>
      </c>
      <c r="N5" s="614" t="s">
        <v>589</v>
      </c>
      <c r="O5" s="614"/>
      <c r="P5" s="614" t="s">
        <v>573</v>
      </c>
      <c r="Q5" s="614" t="s">
        <v>572</v>
      </c>
      <c r="R5" s="614" t="s">
        <v>589</v>
      </c>
      <c r="S5" s="614"/>
      <c r="T5" s="614" t="s">
        <v>571</v>
      </c>
      <c r="U5" s="614" t="s">
        <v>572</v>
      </c>
      <c r="V5" s="614" t="s">
        <v>589</v>
      </c>
      <c r="W5" s="614"/>
      <c r="X5" s="614" t="s">
        <v>571</v>
      </c>
    </row>
    <row r="6" spans="1:26" s="357" customFormat="1" ht="35.25" customHeight="1">
      <c r="A6" s="612"/>
      <c r="B6" s="614"/>
      <c r="C6" s="336" t="s">
        <v>576</v>
      </c>
      <c r="D6" s="336" t="s">
        <v>577</v>
      </c>
      <c r="E6" s="614"/>
      <c r="F6" s="614"/>
      <c r="G6" s="336" t="s">
        <v>592</v>
      </c>
      <c r="H6" s="336" t="s">
        <v>577</v>
      </c>
      <c r="I6" s="614"/>
      <c r="J6" s="336" t="s">
        <v>148</v>
      </c>
      <c r="K6" s="336" t="s">
        <v>593</v>
      </c>
      <c r="L6" s="336" t="s">
        <v>594</v>
      </c>
      <c r="M6" s="614"/>
      <c r="N6" s="336" t="s">
        <v>576</v>
      </c>
      <c r="O6" s="336" t="s">
        <v>595</v>
      </c>
      <c r="P6" s="614"/>
      <c r="Q6" s="614"/>
      <c r="R6" s="336" t="s">
        <v>576</v>
      </c>
      <c r="S6" s="336" t="s">
        <v>577</v>
      </c>
      <c r="T6" s="614"/>
      <c r="U6" s="614"/>
      <c r="V6" s="336" t="s">
        <v>576</v>
      </c>
      <c r="W6" s="336" t="s">
        <v>595</v>
      </c>
      <c r="X6" s="614"/>
    </row>
    <row r="7" spans="1:26" s="360" customFormat="1" ht="23.25" customHeight="1">
      <c r="A7" s="337">
        <v>2017</v>
      </c>
      <c r="B7" s="338">
        <v>1</v>
      </c>
      <c r="C7" s="154">
        <v>8</v>
      </c>
      <c r="D7" s="154">
        <v>3</v>
      </c>
      <c r="E7" s="154">
        <v>2</v>
      </c>
      <c r="F7" s="340">
        <v>0</v>
      </c>
      <c r="G7" s="340">
        <v>0</v>
      </c>
      <c r="H7" s="340">
        <v>0</v>
      </c>
      <c r="I7" s="340">
        <v>0</v>
      </c>
      <c r="J7" s="340">
        <v>0</v>
      </c>
      <c r="K7" s="340">
        <v>0</v>
      </c>
      <c r="L7" s="340">
        <v>0</v>
      </c>
      <c r="M7" s="154">
        <v>1</v>
      </c>
      <c r="N7" s="154">
        <v>8</v>
      </c>
      <c r="O7" s="154">
        <v>3</v>
      </c>
      <c r="P7" s="154">
        <v>2</v>
      </c>
      <c r="Q7" s="340">
        <v>0</v>
      </c>
      <c r="R7" s="340">
        <v>0</v>
      </c>
      <c r="S7" s="340">
        <v>0</v>
      </c>
      <c r="T7" s="340">
        <v>0</v>
      </c>
      <c r="U7" s="340">
        <v>0</v>
      </c>
      <c r="V7" s="340">
        <v>0</v>
      </c>
      <c r="W7" s="340">
        <v>0</v>
      </c>
      <c r="X7" s="358">
        <v>0</v>
      </c>
      <c r="Y7" s="359"/>
      <c r="Z7" s="359"/>
    </row>
    <row r="8" spans="1:26" s="360" customFormat="1" ht="23.25" customHeight="1">
      <c r="A8" s="337">
        <v>2018</v>
      </c>
      <c r="B8" s="338">
        <v>1</v>
      </c>
      <c r="C8" s="154">
        <v>8</v>
      </c>
      <c r="D8" s="154">
        <v>0</v>
      </c>
      <c r="E8" s="154">
        <v>2</v>
      </c>
      <c r="F8" s="340">
        <v>0</v>
      </c>
      <c r="G8" s="340">
        <v>0</v>
      </c>
      <c r="H8" s="340">
        <v>0</v>
      </c>
      <c r="I8" s="340">
        <v>0</v>
      </c>
      <c r="J8" s="340">
        <v>0</v>
      </c>
      <c r="K8" s="340">
        <v>0</v>
      </c>
      <c r="L8" s="340">
        <v>0</v>
      </c>
      <c r="M8" s="154">
        <v>1</v>
      </c>
      <c r="N8" s="154">
        <v>8</v>
      </c>
      <c r="O8" s="154">
        <v>0</v>
      </c>
      <c r="P8" s="154">
        <v>2</v>
      </c>
      <c r="Q8" s="340">
        <v>0</v>
      </c>
      <c r="R8" s="340">
        <v>0</v>
      </c>
      <c r="S8" s="340">
        <v>0</v>
      </c>
      <c r="T8" s="340">
        <v>0</v>
      </c>
      <c r="U8" s="340">
        <v>0</v>
      </c>
      <c r="V8" s="340">
        <v>0</v>
      </c>
      <c r="W8" s="340">
        <v>0</v>
      </c>
      <c r="X8" s="358">
        <v>0</v>
      </c>
      <c r="Y8" s="359"/>
      <c r="Z8" s="359"/>
    </row>
    <row r="9" spans="1:26" s="360" customFormat="1" ht="23.25" customHeight="1">
      <c r="A9" s="337">
        <v>2019</v>
      </c>
      <c r="B9" s="338">
        <v>1</v>
      </c>
      <c r="C9" s="154">
        <v>8</v>
      </c>
      <c r="D9" s="154">
        <v>0</v>
      </c>
      <c r="E9" s="154">
        <v>2</v>
      </c>
      <c r="F9" s="154">
        <v>0</v>
      </c>
      <c r="G9" s="154">
        <v>0</v>
      </c>
      <c r="H9" s="154">
        <v>0</v>
      </c>
      <c r="I9" s="154">
        <v>0</v>
      </c>
      <c r="J9" s="154">
        <v>0</v>
      </c>
      <c r="K9" s="154">
        <v>0</v>
      </c>
      <c r="L9" s="154">
        <v>0</v>
      </c>
      <c r="M9" s="154">
        <v>1</v>
      </c>
      <c r="N9" s="154">
        <v>8</v>
      </c>
      <c r="O9" s="154">
        <v>0</v>
      </c>
      <c r="P9" s="154">
        <v>2</v>
      </c>
      <c r="Q9" s="154">
        <v>0</v>
      </c>
      <c r="R9" s="154">
        <v>0</v>
      </c>
      <c r="S9" s="154">
        <v>0</v>
      </c>
      <c r="T9" s="154">
        <v>0</v>
      </c>
      <c r="U9" s="154">
        <v>0</v>
      </c>
      <c r="V9" s="154">
        <v>0</v>
      </c>
      <c r="W9" s="154">
        <v>0</v>
      </c>
      <c r="X9" s="155">
        <v>0</v>
      </c>
      <c r="Y9" s="359"/>
      <c r="Z9" s="359"/>
    </row>
    <row r="10" spans="1:26" s="360" customFormat="1" ht="23.25" customHeight="1">
      <c r="A10" s="337">
        <v>2020</v>
      </c>
      <c r="B10" s="338">
        <v>0</v>
      </c>
      <c r="C10" s="154">
        <v>0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J10" s="154">
        <v>0</v>
      </c>
      <c r="K10" s="154">
        <v>0</v>
      </c>
      <c r="L10" s="154">
        <v>0</v>
      </c>
      <c r="M10" s="154">
        <v>0</v>
      </c>
      <c r="N10" s="154">
        <v>0</v>
      </c>
      <c r="O10" s="154">
        <v>0</v>
      </c>
      <c r="P10" s="154">
        <v>0</v>
      </c>
      <c r="Q10" s="154">
        <v>0</v>
      </c>
      <c r="R10" s="154">
        <v>0</v>
      </c>
      <c r="S10" s="154">
        <v>0</v>
      </c>
      <c r="T10" s="154">
        <v>0</v>
      </c>
      <c r="U10" s="154">
        <v>0</v>
      </c>
      <c r="V10" s="154">
        <v>0</v>
      </c>
      <c r="W10" s="154">
        <v>0</v>
      </c>
      <c r="X10" s="155">
        <v>0</v>
      </c>
      <c r="Y10" s="359"/>
      <c r="Z10" s="359"/>
    </row>
    <row r="11" spans="1:26" s="360" customFormat="1" ht="23.25" customHeight="1">
      <c r="A11" s="337">
        <v>2021</v>
      </c>
      <c r="B11" s="338">
        <v>1</v>
      </c>
      <c r="C11" s="154">
        <v>26</v>
      </c>
      <c r="D11" s="154">
        <v>26</v>
      </c>
      <c r="E11" s="154">
        <v>13</v>
      </c>
      <c r="F11" s="154">
        <v>0</v>
      </c>
      <c r="G11" s="154">
        <v>0</v>
      </c>
      <c r="H11" s="154">
        <v>0</v>
      </c>
      <c r="I11" s="154">
        <v>0</v>
      </c>
      <c r="J11" s="154">
        <v>0</v>
      </c>
      <c r="K11" s="154">
        <v>0</v>
      </c>
      <c r="L11" s="154">
        <v>0</v>
      </c>
      <c r="M11" s="154">
        <v>1</v>
      </c>
      <c r="N11" s="154">
        <v>26</v>
      </c>
      <c r="O11" s="154">
        <v>26</v>
      </c>
      <c r="P11" s="154">
        <v>13</v>
      </c>
      <c r="Q11" s="154">
        <v>0</v>
      </c>
      <c r="R11" s="154">
        <v>0</v>
      </c>
      <c r="S11" s="154">
        <v>0</v>
      </c>
      <c r="T11" s="154">
        <v>0</v>
      </c>
      <c r="U11" s="154">
        <v>0</v>
      </c>
      <c r="V11" s="154">
        <v>0</v>
      </c>
      <c r="W11" s="154">
        <v>0</v>
      </c>
      <c r="X11" s="155">
        <v>0</v>
      </c>
      <c r="Y11" s="359"/>
      <c r="Z11" s="359"/>
    </row>
    <row r="12" spans="1:26" s="361" customFormat="1" ht="23.25" customHeight="1">
      <c r="A12" s="345">
        <v>2022</v>
      </c>
      <c r="B12" s="346">
        <f>F12+M12+Q12+U12</f>
        <v>1</v>
      </c>
      <c r="C12" s="158">
        <f>G12+N12+R12+V12</f>
        <v>26</v>
      </c>
      <c r="D12" s="158">
        <f>H12+O12+S12+W12</f>
        <v>26</v>
      </c>
      <c r="E12" s="158">
        <f>I12+P12+T12+X12</f>
        <v>13</v>
      </c>
      <c r="F12" s="158">
        <f t="shared" ref="F12:X12" si="0">SUM(F13:F26)</f>
        <v>0</v>
      </c>
      <c r="G12" s="158">
        <f t="shared" si="0"/>
        <v>0</v>
      </c>
      <c r="H12" s="158">
        <f t="shared" si="0"/>
        <v>0</v>
      </c>
      <c r="I12" s="158">
        <f t="shared" si="0"/>
        <v>0</v>
      </c>
      <c r="J12" s="158">
        <f t="shared" si="0"/>
        <v>0</v>
      </c>
      <c r="K12" s="158">
        <f t="shared" si="0"/>
        <v>0</v>
      </c>
      <c r="L12" s="158">
        <f t="shared" si="0"/>
        <v>0</v>
      </c>
      <c r="M12" s="158">
        <f t="shared" si="0"/>
        <v>1</v>
      </c>
      <c r="N12" s="158">
        <f t="shared" si="0"/>
        <v>26</v>
      </c>
      <c r="O12" s="158">
        <f t="shared" si="0"/>
        <v>26</v>
      </c>
      <c r="P12" s="158">
        <f t="shared" si="0"/>
        <v>13</v>
      </c>
      <c r="Q12" s="158">
        <f t="shared" si="0"/>
        <v>0</v>
      </c>
      <c r="R12" s="158">
        <f t="shared" si="0"/>
        <v>0</v>
      </c>
      <c r="S12" s="158">
        <f t="shared" si="0"/>
        <v>0</v>
      </c>
      <c r="T12" s="158">
        <f t="shared" si="0"/>
        <v>0</v>
      </c>
      <c r="U12" s="158">
        <f t="shared" si="0"/>
        <v>0</v>
      </c>
      <c r="V12" s="158">
        <f t="shared" si="0"/>
        <v>0</v>
      </c>
      <c r="W12" s="158">
        <f t="shared" si="0"/>
        <v>0</v>
      </c>
      <c r="X12" s="159">
        <f t="shared" si="0"/>
        <v>0</v>
      </c>
      <c r="Y12" s="359"/>
      <c r="Z12" s="359"/>
    </row>
    <row r="13" spans="1:26" s="362" customFormat="1" ht="23.25" customHeight="1">
      <c r="A13" s="350" t="s">
        <v>258</v>
      </c>
      <c r="B13" s="351">
        <v>0</v>
      </c>
      <c r="C13" s="162">
        <v>0</v>
      </c>
      <c r="D13" s="162">
        <v>0</v>
      </c>
      <c r="E13" s="162">
        <v>0</v>
      </c>
      <c r="F13" s="162">
        <v>0</v>
      </c>
      <c r="G13" s="162">
        <v>0</v>
      </c>
      <c r="H13" s="162">
        <v>0</v>
      </c>
      <c r="I13" s="162">
        <v>0</v>
      </c>
      <c r="J13" s="162">
        <v>0</v>
      </c>
      <c r="K13" s="162">
        <v>0</v>
      </c>
      <c r="L13" s="162">
        <v>0</v>
      </c>
      <c r="M13" s="162">
        <v>0</v>
      </c>
      <c r="N13" s="162">
        <v>0</v>
      </c>
      <c r="O13" s="162">
        <v>0</v>
      </c>
      <c r="P13" s="162">
        <v>0</v>
      </c>
      <c r="Q13" s="162">
        <v>0</v>
      </c>
      <c r="R13" s="162">
        <v>0</v>
      </c>
      <c r="S13" s="162">
        <v>0</v>
      </c>
      <c r="T13" s="162">
        <v>0</v>
      </c>
      <c r="U13" s="162">
        <v>0</v>
      </c>
      <c r="V13" s="162">
        <v>0</v>
      </c>
      <c r="W13" s="162">
        <v>0</v>
      </c>
      <c r="X13" s="163">
        <v>0</v>
      </c>
    </row>
    <row r="14" spans="1:26" s="362" customFormat="1" ht="23.25" customHeight="1">
      <c r="A14" s="350" t="s">
        <v>6</v>
      </c>
      <c r="B14" s="351">
        <v>0</v>
      </c>
      <c r="C14" s="162">
        <v>0</v>
      </c>
      <c r="D14" s="162">
        <v>0</v>
      </c>
      <c r="E14" s="162">
        <v>0</v>
      </c>
      <c r="F14" s="162">
        <v>0</v>
      </c>
      <c r="G14" s="162">
        <v>0</v>
      </c>
      <c r="H14" s="162">
        <v>0</v>
      </c>
      <c r="I14" s="162">
        <v>0</v>
      </c>
      <c r="J14" s="162">
        <v>0</v>
      </c>
      <c r="K14" s="162">
        <v>0</v>
      </c>
      <c r="L14" s="162">
        <v>0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0</v>
      </c>
      <c r="S14" s="162">
        <v>0</v>
      </c>
      <c r="T14" s="162">
        <v>0</v>
      </c>
      <c r="U14" s="162">
        <v>0</v>
      </c>
      <c r="V14" s="162">
        <v>0</v>
      </c>
      <c r="W14" s="162">
        <v>0</v>
      </c>
      <c r="X14" s="163">
        <v>0</v>
      </c>
    </row>
    <row r="15" spans="1:26" s="362" customFormat="1" ht="23.25" customHeight="1">
      <c r="A15" s="350" t="s">
        <v>260</v>
      </c>
      <c r="B15" s="351">
        <v>0</v>
      </c>
      <c r="C15" s="162">
        <v>0</v>
      </c>
      <c r="D15" s="162">
        <v>0</v>
      </c>
      <c r="E15" s="162">
        <v>0</v>
      </c>
      <c r="F15" s="162">
        <v>0</v>
      </c>
      <c r="G15" s="162">
        <v>0</v>
      </c>
      <c r="H15" s="162">
        <v>0</v>
      </c>
      <c r="I15" s="162">
        <v>0</v>
      </c>
      <c r="J15" s="162">
        <v>0</v>
      </c>
      <c r="K15" s="162">
        <v>0</v>
      </c>
      <c r="L15" s="162">
        <v>0</v>
      </c>
      <c r="M15" s="162">
        <v>0</v>
      </c>
      <c r="N15" s="162">
        <v>0</v>
      </c>
      <c r="O15" s="162">
        <v>0</v>
      </c>
      <c r="P15" s="162">
        <v>0</v>
      </c>
      <c r="Q15" s="162">
        <v>0</v>
      </c>
      <c r="R15" s="162">
        <v>0</v>
      </c>
      <c r="S15" s="162">
        <v>0</v>
      </c>
      <c r="T15" s="162">
        <v>0</v>
      </c>
      <c r="U15" s="162">
        <v>0</v>
      </c>
      <c r="V15" s="162">
        <v>0</v>
      </c>
      <c r="W15" s="162">
        <v>0</v>
      </c>
      <c r="X15" s="163">
        <v>0</v>
      </c>
    </row>
    <row r="16" spans="1:26" s="362" customFormat="1" ht="23.25" customHeight="1">
      <c r="A16" s="350" t="s">
        <v>261</v>
      </c>
      <c r="B16" s="351">
        <v>0</v>
      </c>
      <c r="C16" s="162">
        <v>0</v>
      </c>
      <c r="D16" s="162">
        <v>0</v>
      </c>
      <c r="E16" s="162">
        <v>0</v>
      </c>
      <c r="F16" s="162">
        <v>0</v>
      </c>
      <c r="G16" s="162">
        <v>0</v>
      </c>
      <c r="H16" s="162">
        <v>0</v>
      </c>
      <c r="I16" s="162">
        <v>0</v>
      </c>
      <c r="J16" s="162">
        <v>0</v>
      </c>
      <c r="K16" s="162">
        <v>0</v>
      </c>
      <c r="L16" s="162">
        <v>0</v>
      </c>
      <c r="M16" s="162">
        <v>0</v>
      </c>
      <c r="N16" s="162">
        <v>0</v>
      </c>
      <c r="O16" s="162">
        <v>0</v>
      </c>
      <c r="P16" s="162">
        <v>0</v>
      </c>
      <c r="Q16" s="162">
        <v>0</v>
      </c>
      <c r="R16" s="162">
        <v>0</v>
      </c>
      <c r="S16" s="162">
        <v>0</v>
      </c>
      <c r="T16" s="162">
        <v>0</v>
      </c>
      <c r="U16" s="162">
        <v>0</v>
      </c>
      <c r="V16" s="162">
        <v>0</v>
      </c>
      <c r="W16" s="162">
        <v>0</v>
      </c>
      <c r="X16" s="163">
        <v>0</v>
      </c>
    </row>
    <row r="17" spans="1:24" s="362" customFormat="1" ht="23.25" customHeight="1">
      <c r="A17" s="350" t="s">
        <v>262</v>
      </c>
      <c r="B17" s="351">
        <v>0</v>
      </c>
      <c r="C17" s="162">
        <v>0</v>
      </c>
      <c r="D17" s="162">
        <v>0</v>
      </c>
      <c r="E17" s="162">
        <v>0</v>
      </c>
      <c r="F17" s="162">
        <v>0</v>
      </c>
      <c r="G17" s="162">
        <v>0</v>
      </c>
      <c r="H17" s="162">
        <v>0</v>
      </c>
      <c r="I17" s="162">
        <v>0</v>
      </c>
      <c r="J17" s="162">
        <v>0</v>
      </c>
      <c r="K17" s="162">
        <v>0</v>
      </c>
      <c r="L17" s="162">
        <v>0</v>
      </c>
      <c r="M17" s="162">
        <v>0</v>
      </c>
      <c r="N17" s="162">
        <v>0</v>
      </c>
      <c r="O17" s="162">
        <v>0</v>
      </c>
      <c r="P17" s="162">
        <v>0</v>
      </c>
      <c r="Q17" s="162">
        <v>0</v>
      </c>
      <c r="R17" s="162">
        <v>0</v>
      </c>
      <c r="S17" s="162">
        <v>0</v>
      </c>
      <c r="T17" s="162">
        <v>0</v>
      </c>
      <c r="U17" s="162">
        <v>0</v>
      </c>
      <c r="V17" s="162">
        <v>0</v>
      </c>
      <c r="W17" s="162">
        <v>0</v>
      </c>
      <c r="X17" s="163">
        <v>0</v>
      </c>
    </row>
    <row r="18" spans="1:24" s="362" customFormat="1" ht="23.25" customHeight="1">
      <c r="A18" s="350" t="s">
        <v>263</v>
      </c>
      <c r="B18" s="351">
        <v>0</v>
      </c>
      <c r="C18" s="162">
        <v>0</v>
      </c>
      <c r="D18" s="162">
        <v>0</v>
      </c>
      <c r="E18" s="162">
        <v>0</v>
      </c>
      <c r="F18" s="162">
        <v>0</v>
      </c>
      <c r="G18" s="162">
        <v>0</v>
      </c>
      <c r="H18" s="162">
        <v>0</v>
      </c>
      <c r="I18" s="162">
        <v>0</v>
      </c>
      <c r="J18" s="162">
        <v>0</v>
      </c>
      <c r="K18" s="162">
        <v>0</v>
      </c>
      <c r="L18" s="162">
        <v>0</v>
      </c>
      <c r="M18" s="162">
        <v>0</v>
      </c>
      <c r="N18" s="162">
        <v>0</v>
      </c>
      <c r="O18" s="162">
        <v>0</v>
      </c>
      <c r="P18" s="162">
        <v>0</v>
      </c>
      <c r="Q18" s="162">
        <v>0</v>
      </c>
      <c r="R18" s="162">
        <v>0</v>
      </c>
      <c r="S18" s="162">
        <v>0</v>
      </c>
      <c r="T18" s="162">
        <v>0</v>
      </c>
      <c r="U18" s="162">
        <v>0</v>
      </c>
      <c r="V18" s="162">
        <v>0</v>
      </c>
      <c r="W18" s="162">
        <v>0</v>
      </c>
      <c r="X18" s="163">
        <v>0</v>
      </c>
    </row>
    <row r="19" spans="1:24" s="362" customFormat="1" ht="23.25" customHeight="1">
      <c r="A19" s="350" t="s">
        <v>264</v>
      </c>
      <c r="B19" s="351">
        <v>0</v>
      </c>
      <c r="C19" s="162">
        <v>0</v>
      </c>
      <c r="D19" s="162">
        <v>0</v>
      </c>
      <c r="E19" s="162">
        <v>0</v>
      </c>
      <c r="F19" s="162">
        <v>0</v>
      </c>
      <c r="G19" s="162">
        <v>0</v>
      </c>
      <c r="H19" s="162">
        <v>0</v>
      </c>
      <c r="I19" s="162">
        <v>0</v>
      </c>
      <c r="J19" s="162">
        <v>0</v>
      </c>
      <c r="K19" s="162">
        <v>0</v>
      </c>
      <c r="L19" s="162">
        <v>0</v>
      </c>
      <c r="M19" s="162">
        <v>0</v>
      </c>
      <c r="N19" s="162">
        <v>0</v>
      </c>
      <c r="O19" s="162">
        <v>0</v>
      </c>
      <c r="P19" s="162">
        <v>0</v>
      </c>
      <c r="Q19" s="162">
        <v>0</v>
      </c>
      <c r="R19" s="162">
        <v>0</v>
      </c>
      <c r="S19" s="162">
        <v>0</v>
      </c>
      <c r="T19" s="162">
        <v>0</v>
      </c>
      <c r="U19" s="162">
        <v>0</v>
      </c>
      <c r="V19" s="162">
        <v>0</v>
      </c>
      <c r="W19" s="162">
        <v>0</v>
      </c>
      <c r="X19" s="163">
        <v>0</v>
      </c>
    </row>
    <row r="20" spans="1:24" s="362" customFormat="1" ht="23.25" customHeight="1">
      <c r="A20" s="350" t="s">
        <v>265</v>
      </c>
      <c r="B20" s="351">
        <v>0</v>
      </c>
      <c r="C20" s="162">
        <v>0</v>
      </c>
      <c r="D20" s="162">
        <v>0</v>
      </c>
      <c r="E20" s="162">
        <v>0</v>
      </c>
      <c r="F20" s="162">
        <v>0</v>
      </c>
      <c r="G20" s="162">
        <v>0</v>
      </c>
      <c r="H20" s="162">
        <v>0</v>
      </c>
      <c r="I20" s="162">
        <v>0</v>
      </c>
      <c r="J20" s="162">
        <v>0</v>
      </c>
      <c r="K20" s="162">
        <v>0</v>
      </c>
      <c r="L20" s="162">
        <v>0</v>
      </c>
      <c r="M20" s="162">
        <v>0</v>
      </c>
      <c r="N20" s="162">
        <v>0</v>
      </c>
      <c r="O20" s="162">
        <v>0</v>
      </c>
      <c r="P20" s="162">
        <v>0</v>
      </c>
      <c r="Q20" s="162">
        <v>0</v>
      </c>
      <c r="R20" s="162">
        <v>0</v>
      </c>
      <c r="S20" s="162">
        <v>0</v>
      </c>
      <c r="T20" s="162">
        <v>0</v>
      </c>
      <c r="U20" s="162">
        <v>0</v>
      </c>
      <c r="V20" s="162">
        <v>0</v>
      </c>
      <c r="W20" s="162">
        <v>0</v>
      </c>
      <c r="X20" s="163">
        <v>0</v>
      </c>
    </row>
    <row r="21" spans="1:24" s="362" customFormat="1" ht="23.25" customHeight="1">
      <c r="A21" s="350" t="s">
        <v>266</v>
      </c>
      <c r="B21" s="351">
        <v>0</v>
      </c>
      <c r="C21" s="162">
        <v>0</v>
      </c>
      <c r="D21" s="162">
        <v>0</v>
      </c>
      <c r="E21" s="162">
        <v>0</v>
      </c>
      <c r="F21" s="162">
        <v>0</v>
      </c>
      <c r="G21" s="162">
        <v>0</v>
      </c>
      <c r="H21" s="162">
        <v>0</v>
      </c>
      <c r="I21" s="162">
        <v>0</v>
      </c>
      <c r="J21" s="162">
        <v>0</v>
      </c>
      <c r="K21" s="162">
        <v>0</v>
      </c>
      <c r="L21" s="162">
        <v>0</v>
      </c>
      <c r="M21" s="162">
        <v>0</v>
      </c>
      <c r="N21" s="162">
        <v>0</v>
      </c>
      <c r="O21" s="162">
        <v>0</v>
      </c>
      <c r="P21" s="162">
        <v>0</v>
      </c>
      <c r="Q21" s="162">
        <v>0</v>
      </c>
      <c r="R21" s="162">
        <v>0</v>
      </c>
      <c r="S21" s="162">
        <v>0</v>
      </c>
      <c r="T21" s="162">
        <v>0</v>
      </c>
      <c r="U21" s="162">
        <v>0</v>
      </c>
      <c r="V21" s="162">
        <v>0</v>
      </c>
      <c r="W21" s="162">
        <v>0</v>
      </c>
      <c r="X21" s="163">
        <v>0</v>
      </c>
    </row>
    <row r="22" spans="1:24" s="362" customFormat="1" ht="23.25" customHeight="1">
      <c r="A22" s="350" t="s">
        <v>267</v>
      </c>
      <c r="B22" s="351">
        <v>0</v>
      </c>
      <c r="C22" s="162">
        <v>0</v>
      </c>
      <c r="D22" s="162">
        <v>0</v>
      </c>
      <c r="E22" s="162">
        <v>0</v>
      </c>
      <c r="F22" s="162">
        <v>0</v>
      </c>
      <c r="G22" s="162">
        <v>0</v>
      </c>
      <c r="H22" s="162">
        <v>0</v>
      </c>
      <c r="I22" s="162">
        <v>0</v>
      </c>
      <c r="J22" s="162">
        <v>0</v>
      </c>
      <c r="K22" s="162">
        <v>0</v>
      </c>
      <c r="L22" s="162">
        <v>0</v>
      </c>
      <c r="M22" s="162">
        <v>0</v>
      </c>
      <c r="N22" s="162">
        <v>0</v>
      </c>
      <c r="O22" s="162">
        <v>0</v>
      </c>
      <c r="P22" s="162">
        <v>0</v>
      </c>
      <c r="Q22" s="162">
        <v>0</v>
      </c>
      <c r="R22" s="162">
        <v>0</v>
      </c>
      <c r="S22" s="162">
        <v>0</v>
      </c>
      <c r="T22" s="162">
        <v>0</v>
      </c>
      <c r="U22" s="162">
        <v>0</v>
      </c>
      <c r="V22" s="162">
        <v>0</v>
      </c>
      <c r="W22" s="162">
        <v>0</v>
      </c>
      <c r="X22" s="163">
        <v>0</v>
      </c>
    </row>
    <row r="23" spans="1:24" s="362" customFormat="1" ht="23.25" customHeight="1">
      <c r="A23" s="350" t="s">
        <v>268</v>
      </c>
      <c r="B23" s="351">
        <v>0</v>
      </c>
      <c r="C23" s="162">
        <v>0</v>
      </c>
      <c r="D23" s="162">
        <v>0</v>
      </c>
      <c r="E23" s="162">
        <v>0</v>
      </c>
      <c r="F23" s="162">
        <v>0</v>
      </c>
      <c r="G23" s="162">
        <v>0</v>
      </c>
      <c r="H23" s="162">
        <v>0</v>
      </c>
      <c r="I23" s="162">
        <v>0</v>
      </c>
      <c r="J23" s="162">
        <v>0</v>
      </c>
      <c r="K23" s="162">
        <v>0</v>
      </c>
      <c r="L23" s="162">
        <v>0</v>
      </c>
      <c r="M23" s="162">
        <v>0</v>
      </c>
      <c r="N23" s="162">
        <v>0</v>
      </c>
      <c r="O23" s="162">
        <v>0</v>
      </c>
      <c r="P23" s="162">
        <v>0</v>
      </c>
      <c r="Q23" s="162">
        <v>0</v>
      </c>
      <c r="R23" s="162">
        <v>0</v>
      </c>
      <c r="S23" s="162">
        <v>0</v>
      </c>
      <c r="T23" s="162">
        <v>0</v>
      </c>
      <c r="U23" s="162">
        <v>0</v>
      </c>
      <c r="V23" s="162">
        <v>0</v>
      </c>
      <c r="W23" s="162">
        <v>0</v>
      </c>
      <c r="X23" s="163">
        <v>0</v>
      </c>
    </row>
    <row r="24" spans="1:24" s="362" customFormat="1" ht="23.25" customHeight="1">
      <c r="A24" s="350" t="s">
        <v>269</v>
      </c>
      <c r="B24" s="351">
        <v>0</v>
      </c>
      <c r="C24" s="162">
        <v>0</v>
      </c>
      <c r="D24" s="162">
        <v>0</v>
      </c>
      <c r="E24" s="162">
        <v>0</v>
      </c>
      <c r="F24" s="162">
        <v>0</v>
      </c>
      <c r="G24" s="162">
        <v>0</v>
      </c>
      <c r="H24" s="162">
        <v>0</v>
      </c>
      <c r="I24" s="162">
        <v>0</v>
      </c>
      <c r="J24" s="162">
        <v>0</v>
      </c>
      <c r="K24" s="162">
        <v>0</v>
      </c>
      <c r="L24" s="162">
        <v>0</v>
      </c>
      <c r="M24" s="162">
        <v>0</v>
      </c>
      <c r="N24" s="162">
        <v>0</v>
      </c>
      <c r="O24" s="162">
        <v>0</v>
      </c>
      <c r="P24" s="162">
        <v>0</v>
      </c>
      <c r="Q24" s="162">
        <v>0</v>
      </c>
      <c r="R24" s="162">
        <v>0</v>
      </c>
      <c r="S24" s="162">
        <v>0</v>
      </c>
      <c r="T24" s="162">
        <v>0</v>
      </c>
      <c r="U24" s="162">
        <v>0</v>
      </c>
      <c r="V24" s="162">
        <v>0</v>
      </c>
      <c r="W24" s="162">
        <v>0</v>
      </c>
      <c r="X24" s="163">
        <v>0</v>
      </c>
    </row>
    <row r="25" spans="1:24" s="362" customFormat="1" ht="23.25" customHeight="1">
      <c r="A25" s="350" t="s">
        <v>270</v>
      </c>
      <c r="B25" s="351">
        <v>0</v>
      </c>
      <c r="C25" s="162">
        <v>0</v>
      </c>
      <c r="D25" s="162">
        <v>0</v>
      </c>
      <c r="E25" s="162">
        <v>0</v>
      </c>
      <c r="F25" s="162">
        <v>0</v>
      </c>
      <c r="G25" s="162">
        <v>0</v>
      </c>
      <c r="H25" s="162">
        <v>0</v>
      </c>
      <c r="I25" s="162">
        <v>0</v>
      </c>
      <c r="J25" s="162">
        <v>0</v>
      </c>
      <c r="K25" s="162">
        <v>0</v>
      </c>
      <c r="L25" s="162">
        <v>0</v>
      </c>
      <c r="M25" s="162">
        <v>0</v>
      </c>
      <c r="N25" s="162">
        <v>0</v>
      </c>
      <c r="O25" s="162">
        <v>0</v>
      </c>
      <c r="P25" s="162">
        <v>0</v>
      </c>
      <c r="Q25" s="162">
        <v>0</v>
      </c>
      <c r="R25" s="162">
        <v>0</v>
      </c>
      <c r="S25" s="162">
        <v>0</v>
      </c>
      <c r="T25" s="162">
        <v>0</v>
      </c>
      <c r="U25" s="162">
        <v>0</v>
      </c>
      <c r="V25" s="162">
        <v>0</v>
      </c>
      <c r="W25" s="162">
        <v>0</v>
      </c>
      <c r="X25" s="163">
        <v>0</v>
      </c>
    </row>
    <row r="26" spans="1:24" s="362" customFormat="1" ht="23.25" customHeight="1">
      <c r="A26" s="352" t="s">
        <v>271</v>
      </c>
      <c r="B26" s="363">
        <v>0</v>
      </c>
      <c r="C26" s="166">
        <v>0</v>
      </c>
      <c r="D26" s="166">
        <v>0</v>
      </c>
      <c r="E26" s="166">
        <v>0</v>
      </c>
      <c r="F26" s="166">
        <v>0</v>
      </c>
      <c r="G26" s="166">
        <v>0</v>
      </c>
      <c r="H26" s="166">
        <v>0</v>
      </c>
      <c r="I26" s="166">
        <v>0</v>
      </c>
      <c r="J26" s="166">
        <v>0</v>
      </c>
      <c r="K26" s="166">
        <v>0</v>
      </c>
      <c r="L26" s="166">
        <v>0</v>
      </c>
      <c r="M26" s="166">
        <v>1</v>
      </c>
      <c r="N26" s="166">
        <v>26</v>
      </c>
      <c r="O26" s="166">
        <v>26</v>
      </c>
      <c r="P26" s="166">
        <v>13</v>
      </c>
      <c r="Q26" s="166">
        <v>0</v>
      </c>
      <c r="R26" s="166">
        <v>0</v>
      </c>
      <c r="S26" s="166">
        <v>0</v>
      </c>
      <c r="T26" s="166">
        <v>0</v>
      </c>
      <c r="U26" s="166">
        <v>0</v>
      </c>
      <c r="V26" s="166">
        <v>0</v>
      </c>
      <c r="W26" s="166">
        <v>0</v>
      </c>
      <c r="X26" s="167">
        <v>0</v>
      </c>
    </row>
    <row r="27" spans="1:24" s="308" customFormat="1" ht="23.25" customHeight="1">
      <c r="A27" s="606" t="s">
        <v>549</v>
      </c>
      <c r="B27" s="606"/>
      <c r="S27" s="618" t="s">
        <v>596</v>
      </c>
      <c r="T27" s="618"/>
      <c r="U27" s="618"/>
      <c r="V27" s="618"/>
      <c r="W27" s="618"/>
      <c r="X27" s="618"/>
    </row>
  </sheetData>
  <mergeCells count="27">
    <mergeCell ref="A27:B27"/>
    <mergeCell ref="S27:X27"/>
    <mergeCell ref="M5:M6"/>
    <mergeCell ref="N5:O5"/>
    <mergeCell ref="P5:P6"/>
    <mergeCell ref="Q5:Q6"/>
    <mergeCell ref="R5:S5"/>
    <mergeCell ref="T5:T6"/>
    <mergeCell ref="C5:D5"/>
    <mergeCell ref="E5:E6"/>
    <mergeCell ref="F5:F6"/>
    <mergeCell ref="G5:H5"/>
    <mergeCell ref="I5:I6"/>
    <mergeCell ref="J5:L5"/>
    <mergeCell ref="A2:M2"/>
    <mergeCell ref="A3:B3"/>
    <mergeCell ref="V3:X3"/>
    <mergeCell ref="A4:A6"/>
    <mergeCell ref="B4:E4"/>
    <mergeCell ref="F4:L4"/>
    <mergeCell ref="M4:P4"/>
    <mergeCell ref="Q4:T4"/>
    <mergeCell ref="U4:X4"/>
    <mergeCell ref="B5:B6"/>
    <mergeCell ref="U5:U6"/>
    <mergeCell ref="V5:W5"/>
    <mergeCell ref="X5:X6"/>
  </mergeCells>
  <phoneticPr fontId="3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41"/>
  <sheetViews>
    <sheetView topLeftCell="A3" workbookViewId="0">
      <selection activeCell="V22" sqref="V21:V22"/>
    </sheetView>
  </sheetViews>
  <sheetFormatPr defaultRowHeight="16.5"/>
  <cols>
    <col min="1" max="1" width="9" style="367"/>
    <col min="2" max="2" width="10.875" style="367" customWidth="1"/>
    <col min="3" max="5" width="8.75" style="367" customWidth="1"/>
    <col min="6" max="6" width="10.875" style="367" customWidth="1"/>
    <col min="7" max="9" width="8.75" style="367" customWidth="1"/>
    <col min="10" max="10" width="10.25" style="397" customWidth="1"/>
    <col min="11" max="11" width="8.75" style="367" customWidth="1"/>
    <col min="12" max="12" width="10.875" style="367" customWidth="1"/>
    <col min="13" max="13" width="8.75" style="367" customWidth="1"/>
    <col min="14" max="14" width="11.75" style="367" customWidth="1"/>
    <col min="15" max="15" width="10.25" style="367" customWidth="1"/>
    <col min="16" max="16" width="10.875" style="367" customWidth="1"/>
    <col min="17" max="17" width="8.75" style="367" customWidth="1"/>
    <col min="18" max="16384" width="9" style="367"/>
  </cols>
  <sheetData>
    <row r="1" spans="1:21" s="364" customFormat="1" ht="16.5" customHeight="1">
      <c r="J1" s="365"/>
    </row>
    <row r="2" spans="1:21" ht="19.5" customHeight="1">
      <c r="A2" s="623" t="s">
        <v>597</v>
      </c>
      <c r="B2" s="623"/>
      <c r="C2" s="623"/>
      <c r="D2" s="623"/>
      <c r="E2" s="623"/>
      <c r="F2" s="623"/>
      <c r="G2" s="623"/>
      <c r="H2" s="623"/>
      <c r="I2" s="623"/>
      <c r="J2" s="623"/>
      <c r="K2" s="623"/>
      <c r="L2" s="623"/>
      <c r="M2" s="366"/>
      <c r="N2" s="366"/>
      <c r="O2" s="366"/>
      <c r="P2" s="366"/>
      <c r="Q2" s="366"/>
      <c r="R2" s="366"/>
    </row>
    <row r="3" spans="1:21" s="364" customFormat="1" ht="19.5" customHeight="1">
      <c r="A3" s="368" t="s">
        <v>598</v>
      </c>
      <c r="B3" s="369"/>
      <c r="C3" s="369"/>
      <c r="D3" s="369"/>
      <c r="E3" s="369"/>
      <c r="F3" s="369"/>
      <c r="G3" s="369"/>
      <c r="H3" s="369"/>
      <c r="I3" s="369"/>
      <c r="J3" s="365"/>
      <c r="K3" s="370"/>
      <c r="L3" s="370"/>
      <c r="M3" s="370"/>
      <c r="N3" s="370"/>
      <c r="O3" s="624" t="s">
        <v>599</v>
      </c>
      <c r="P3" s="624"/>
      <c r="Q3" s="624"/>
      <c r="R3" s="370"/>
    </row>
    <row r="4" spans="1:21" ht="24" customHeight="1">
      <c r="A4" s="625" t="s">
        <v>600</v>
      </c>
      <c r="B4" s="619" t="s">
        <v>601</v>
      </c>
      <c r="C4" s="619"/>
      <c r="D4" s="619"/>
      <c r="E4" s="619"/>
      <c r="F4" s="619" t="s">
        <v>602</v>
      </c>
      <c r="G4" s="619"/>
      <c r="H4" s="619"/>
      <c r="I4" s="619"/>
      <c r="J4" s="619" t="s">
        <v>603</v>
      </c>
      <c r="K4" s="619"/>
      <c r="L4" s="619" t="s">
        <v>604</v>
      </c>
      <c r="M4" s="619"/>
      <c r="N4" s="619"/>
      <c r="O4" s="619"/>
      <c r="P4" s="619"/>
      <c r="Q4" s="619"/>
    </row>
    <row r="5" spans="1:21" ht="48.75" customHeight="1">
      <c r="A5" s="626"/>
      <c r="B5" s="619"/>
      <c r="C5" s="619"/>
      <c r="D5" s="619"/>
      <c r="E5" s="619"/>
      <c r="F5" s="619" t="s">
        <v>605</v>
      </c>
      <c r="G5" s="628" t="s">
        <v>606</v>
      </c>
      <c r="H5" s="628"/>
      <c r="I5" s="628"/>
      <c r="J5" s="619"/>
      <c r="K5" s="619"/>
      <c r="L5" s="619" t="s">
        <v>607</v>
      </c>
      <c r="M5" s="619"/>
      <c r="N5" s="619" t="s">
        <v>608</v>
      </c>
      <c r="O5" s="619"/>
      <c r="P5" s="619" t="s">
        <v>609</v>
      </c>
      <c r="Q5" s="620"/>
    </row>
    <row r="6" spans="1:21" ht="47.25" customHeight="1">
      <c r="A6" s="627"/>
      <c r="B6" s="371" t="s">
        <v>610</v>
      </c>
      <c r="C6" s="372" t="s">
        <v>611</v>
      </c>
      <c r="D6" s="372" t="s">
        <v>612</v>
      </c>
      <c r="E6" s="372" t="s">
        <v>613</v>
      </c>
      <c r="F6" s="619"/>
      <c r="G6" s="372" t="s">
        <v>614</v>
      </c>
      <c r="H6" s="372" t="s">
        <v>615</v>
      </c>
      <c r="I6" s="372" t="s">
        <v>613</v>
      </c>
      <c r="J6" s="371" t="s">
        <v>616</v>
      </c>
      <c r="K6" s="371" t="s">
        <v>617</v>
      </c>
      <c r="L6" s="371" t="s">
        <v>610</v>
      </c>
      <c r="M6" s="371" t="s">
        <v>617</v>
      </c>
      <c r="N6" s="371" t="s">
        <v>610</v>
      </c>
      <c r="O6" s="371" t="s">
        <v>618</v>
      </c>
      <c r="P6" s="371" t="s">
        <v>610</v>
      </c>
      <c r="Q6" s="371" t="s">
        <v>618</v>
      </c>
    </row>
    <row r="7" spans="1:21" s="376" customFormat="1" ht="20.25" customHeight="1">
      <c r="A7" s="373">
        <v>2017</v>
      </c>
      <c r="B7" s="173">
        <v>1386</v>
      </c>
      <c r="C7" s="374">
        <v>1888</v>
      </c>
      <c r="D7" s="83">
        <v>885</v>
      </c>
      <c r="E7" s="83">
        <v>1003</v>
      </c>
      <c r="F7" s="83">
        <v>1344</v>
      </c>
      <c r="G7" s="83">
        <v>1790</v>
      </c>
      <c r="H7" s="83">
        <v>845</v>
      </c>
      <c r="I7" s="83">
        <v>945</v>
      </c>
      <c r="J7" s="83">
        <v>9</v>
      </c>
      <c r="K7" s="83">
        <v>62</v>
      </c>
      <c r="L7" s="83">
        <v>42</v>
      </c>
      <c r="M7" s="83">
        <v>47</v>
      </c>
      <c r="N7" s="83">
        <v>42</v>
      </c>
      <c r="O7" s="83">
        <v>47</v>
      </c>
      <c r="P7" s="83">
        <v>0</v>
      </c>
      <c r="Q7" s="96">
        <v>0</v>
      </c>
      <c r="R7" s="375"/>
      <c r="S7" s="375"/>
      <c r="T7" s="375"/>
      <c r="U7" s="375"/>
    </row>
    <row r="8" spans="1:21" s="376" customFormat="1" ht="20.25" customHeight="1">
      <c r="A8" s="373">
        <v>2018</v>
      </c>
      <c r="B8" s="173">
        <v>1381</v>
      </c>
      <c r="C8" s="374">
        <v>1935</v>
      </c>
      <c r="D8" s="83">
        <v>880</v>
      </c>
      <c r="E8" s="83">
        <v>1055</v>
      </c>
      <c r="F8" s="83">
        <v>1344</v>
      </c>
      <c r="G8" s="83">
        <v>1760</v>
      </c>
      <c r="H8" s="83">
        <v>804</v>
      </c>
      <c r="I8" s="83">
        <v>956</v>
      </c>
      <c r="J8" s="83">
        <v>11</v>
      </c>
      <c r="K8" s="83">
        <v>131</v>
      </c>
      <c r="L8" s="83">
        <v>37</v>
      </c>
      <c r="M8" s="83">
        <v>44</v>
      </c>
      <c r="N8" s="83">
        <v>37</v>
      </c>
      <c r="O8" s="83">
        <v>44</v>
      </c>
      <c r="P8" s="83">
        <v>0</v>
      </c>
      <c r="Q8" s="96">
        <v>0</v>
      </c>
      <c r="R8" s="375"/>
      <c r="S8" s="375"/>
      <c r="T8" s="375"/>
      <c r="U8" s="375"/>
    </row>
    <row r="9" spans="1:21" s="376" customFormat="1" ht="20.25" customHeight="1">
      <c r="A9" s="373">
        <v>2019</v>
      </c>
      <c r="B9" s="82">
        <v>1448</v>
      </c>
      <c r="C9" s="83">
        <v>2022</v>
      </c>
      <c r="D9" s="83">
        <v>908</v>
      </c>
      <c r="E9" s="83">
        <v>1114</v>
      </c>
      <c r="F9" s="83">
        <v>1413</v>
      </c>
      <c r="G9" s="83">
        <v>1842</v>
      </c>
      <c r="H9" s="83">
        <v>834</v>
      </c>
      <c r="I9" s="83">
        <v>1008</v>
      </c>
      <c r="J9" s="83">
        <v>11</v>
      </c>
      <c r="K9" s="83">
        <v>140</v>
      </c>
      <c r="L9" s="83">
        <v>35</v>
      </c>
      <c r="M9" s="83">
        <v>40</v>
      </c>
      <c r="N9" s="83">
        <v>35</v>
      </c>
      <c r="O9" s="83">
        <v>40</v>
      </c>
      <c r="P9" s="83">
        <v>0</v>
      </c>
      <c r="Q9" s="96">
        <v>0</v>
      </c>
      <c r="R9" s="375"/>
      <c r="S9" s="375"/>
      <c r="T9" s="375"/>
      <c r="U9" s="375"/>
    </row>
    <row r="10" spans="1:21" s="376" customFormat="1" ht="20.25" customHeight="1">
      <c r="A10" s="373">
        <v>2020</v>
      </c>
      <c r="B10" s="82">
        <v>1520</v>
      </c>
      <c r="C10" s="83">
        <v>2069</v>
      </c>
      <c r="D10" s="83">
        <v>955</v>
      </c>
      <c r="E10" s="83">
        <v>1114</v>
      </c>
      <c r="F10" s="83">
        <v>1486</v>
      </c>
      <c r="G10" s="83">
        <v>1888</v>
      </c>
      <c r="H10" s="83">
        <v>872</v>
      </c>
      <c r="I10" s="83">
        <v>1016</v>
      </c>
      <c r="J10" s="83">
        <v>11</v>
      </c>
      <c r="K10" s="83">
        <v>143</v>
      </c>
      <c r="L10" s="83">
        <v>34</v>
      </c>
      <c r="M10" s="83">
        <v>38</v>
      </c>
      <c r="N10" s="83">
        <v>34</v>
      </c>
      <c r="O10" s="83">
        <v>38</v>
      </c>
      <c r="P10" s="83">
        <v>0</v>
      </c>
      <c r="Q10" s="96">
        <v>0</v>
      </c>
      <c r="R10" s="375"/>
      <c r="S10" s="375"/>
      <c r="T10" s="375"/>
      <c r="U10" s="375"/>
    </row>
    <row r="11" spans="1:21" s="376" customFormat="1" ht="20.25" customHeight="1">
      <c r="A11" s="373">
        <v>2021</v>
      </c>
      <c r="B11" s="82">
        <v>1754</v>
      </c>
      <c r="C11" s="83">
        <v>2181</v>
      </c>
      <c r="D11" s="83">
        <v>940</v>
      </c>
      <c r="E11" s="83">
        <v>1241</v>
      </c>
      <c r="F11" s="83">
        <v>1722</v>
      </c>
      <c r="G11" s="83">
        <v>2139</v>
      </c>
      <c r="H11" s="83">
        <v>926</v>
      </c>
      <c r="I11" s="83">
        <v>1213</v>
      </c>
      <c r="J11" s="83">
        <v>11</v>
      </c>
      <c r="K11" s="83">
        <v>139</v>
      </c>
      <c r="L11" s="83">
        <v>32</v>
      </c>
      <c r="M11" s="83">
        <v>42</v>
      </c>
      <c r="N11" s="83">
        <v>32</v>
      </c>
      <c r="O11" s="83">
        <v>42</v>
      </c>
      <c r="P11" s="83">
        <v>0</v>
      </c>
      <c r="Q11" s="96">
        <v>0</v>
      </c>
      <c r="R11" s="375"/>
      <c r="S11" s="375"/>
      <c r="T11" s="375"/>
      <c r="U11" s="375"/>
    </row>
    <row r="12" spans="1:21" ht="20.25" customHeight="1">
      <c r="A12" s="377">
        <v>2022</v>
      </c>
      <c r="B12" s="86">
        <f>F12+L12</f>
        <v>1746</v>
      </c>
      <c r="C12" s="378">
        <f t="shared" ref="C12:C26" si="0">SUM(D12:E12)</f>
        <v>2193</v>
      </c>
      <c r="D12" s="87">
        <f t="shared" ref="D12:Q12" si="1">SUM(D13:D26)</f>
        <v>952</v>
      </c>
      <c r="E12" s="87">
        <f t="shared" si="1"/>
        <v>1241</v>
      </c>
      <c r="F12" s="87">
        <f t="shared" si="1"/>
        <v>1719</v>
      </c>
      <c r="G12" s="87">
        <f t="shared" si="1"/>
        <v>2150</v>
      </c>
      <c r="H12" s="87">
        <f t="shared" si="1"/>
        <v>938</v>
      </c>
      <c r="I12" s="87">
        <f t="shared" si="1"/>
        <v>1212</v>
      </c>
      <c r="J12" s="87">
        <f t="shared" si="1"/>
        <v>3</v>
      </c>
      <c r="K12" s="87">
        <f t="shared" si="1"/>
        <v>9</v>
      </c>
      <c r="L12" s="87">
        <f t="shared" si="1"/>
        <v>27</v>
      </c>
      <c r="M12" s="87">
        <f t="shared" si="1"/>
        <v>35</v>
      </c>
      <c r="N12" s="87">
        <f t="shared" si="1"/>
        <v>27</v>
      </c>
      <c r="O12" s="87">
        <f t="shared" si="1"/>
        <v>35</v>
      </c>
      <c r="P12" s="87">
        <f t="shared" si="1"/>
        <v>0</v>
      </c>
      <c r="Q12" s="100">
        <f t="shared" si="1"/>
        <v>0</v>
      </c>
      <c r="R12" s="375"/>
      <c r="S12" s="375"/>
      <c r="T12" s="375"/>
      <c r="U12" s="375"/>
    </row>
    <row r="13" spans="1:21" ht="20.25" customHeight="1">
      <c r="A13" s="379" t="s">
        <v>258</v>
      </c>
      <c r="B13" s="380">
        <f t="shared" ref="B13:B26" si="2">F13+L13</f>
        <v>231</v>
      </c>
      <c r="C13" s="18">
        <f t="shared" si="0"/>
        <v>246</v>
      </c>
      <c r="D13" s="381">
        <v>94</v>
      </c>
      <c r="E13" s="381">
        <v>152</v>
      </c>
      <c r="F13" s="382">
        <v>225</v>
      </c>
      <c r="G13" s="383">
        <f>H13+I13</f>
        <v>241</v>
      </c>
      <c r="H13" s="323">
        <v>94</v>
      </c>
      <c r="I13" s="323">
        <v>147</v>
      </c>
      <c r="J13" s="323">
        <v>1</v>
      </c>
      <c r="K13" s="384">
        <v>2</v>
      </c>
      <c r="L13" s="384">
        <f>N13+P13</f>
        <v>6</v>
      </c>
      <c r="M13" s="384">
        <f>O13+Q13</f>
        <v>6</v>
      </c>
      <c r="N13" s="384">
        <v>6</v>
      </c>
      <c r="O13" s="384">
        <v>6</v>
      </c>
      <c r="P13" s="385">
        <v>0</v>
      </c>
      <c r="Q13" s="386">
        <v>0</v>
      </c>
      <c r="R13" s="375"/>
    </row>
    <row r="14" spans="1:21" ht="20.25" customHeight="1">
      <c r="A14" s="379" t="s">
        <v>619</v>
      </c>
      <c r="B14" s="380">
        <f t="shared" si="2"/>
        <v>228</v>
      </c>
      <c r="C14" s="18">
        <f t="shared" si="0"/>
        <v>300</v>
      </c>
      <c r="D14" s="381">
        <v>145</v>
      </c>
      <c r="E14" s="381">
        <v>155</v>
      </c>
      <c r="F14" s="382">
        <v>226</v>
      </c>
      <c r="G14" s="383">
        <f t="shared" ref="G14:G26" si="3">H14+I14</f>
        <v>292</v>
      </c>
      <c r="H14" s="323">
        <v>141</v>
      </c>
      <c r="I14" s="323">
        <v>151</v>
      </c>
      <c r="J14" s="323">
        <v>1</v>
      </c>
      <c r="K14" s="384">
        <v>5</v>
      </c>
      <c r="L14" s="384">
        <f t="shared" ref="L14:M26" si="4">N14+P14</f>
        <v>2</v>
      </c>
      <c r="M14" s="384">
        <f t="shared" si="4"/>
        <v>3</v>
      </c>
      <c r="N14" s="384">
        <v>2</v>
      </c>
      <c r="O14" s="384">
        <v>3</v>
      </c>
      <c r="P14" s="385">
        <v>0</v>
      </c>
      <c r="Q14" s="386">
        <v>0</v>
      </c>
      <c r="R14" s="375"/>
    </row>
    <row r="15" spans="1:21" ht="20.25" customHeight="1">
      <c r="A15" s="379" t="s">
        <v>260</v>
      </c>
      <c r="B15" s="380">
        <f t="shared" si="2"/>
        <v>82</v>
      </c>
      <c r="C15" s="18">
        <f t="shared" si="0"/>
        <v>101</v>
      </c>
      <c r="D15" s="387">
        <v>45</v>
      </c>
      <c r="E15" s="387">
        <v>56</v>
      </c>
      <c r="F15" s="382">
        <v>81</v>
      </c>
      <c r="G15" s="383">
        <f t="shared" si="3"/>
        <v>100</v>
      </c>
      <c r="H15" s="323">
        <v>45</v>
      </c>
      <c r="I15" s="323">
        <v>55</v>
      </c>
      <c r="J15" s="323">
        <v>0</v>
      </c>
      <c r="K15" s="384">
        <v>0</v>
      </c>
      <c r="L15" s="384">
        <f t="shared" si="4"/>
        <v>1</v>
      </c>
      <c r="M15" s="384">
        <f t="shared" si="4"/>
        <v>1</v>
      </c>
      <c r="N15" s="384">
        <v>1</v>
      </c>
      <c r="O15" s="384">
        <v>1</v>
      </c>
      <c r="P15" s="385">
        <v>0</v>
      </c>
      <c r="Q15" s="386">
        <v>0</v>
      </c>
      <c r="R15" s="375"/>
    </row>
    <row r="16" spans="1:21" ht="20.25" customHeight="1">
      <c r="A16" s="379" t="s">
        <v>261</v>
      </c>
      <c r="B16" s="380">
        <f t="shared" si="2"/>
        <v>140</v>
      </c>
      <c r="C16" s="18">
        <f t="shared" si="0"/>
        <v>196</v>
      </c>
      <c r="D16" s="387">
        <v>91</v>
      </c>
      <c r="E16" s="387">
        <v>105</v>
      </c>
      <c r="F16" s="382">
        <v>137</v>
      </c>
      <c r="G16" s="383">
        <f t="shared" si="3"/>
        <v>193</v>
      </c>
      <c r="H16" s="323">
        <v>91</v>
      </c>
      <c r="I16" s="323">
        <v>102</v>
      </c>
      <c r="J16" s="323">
        <v>0</v>
      </c>
      <c r="K16" s="384">
        <v>0</v>
      </c>
      <c r="L16" s="384">
        <f t="shared" si="4"/>
        <v>3</v>
      </c>
      <c r="M16" s="384">
        <f t="shared" si="4"/>
        <v>3</v>
      </c>
      <c r="N16" s="384">
        <v>3</v>
      </c>
      <c r="O16" s="384">
        <v>3</v>
      </c>
      <c r="P16" s="385">
        <v>0</v>
      </c>
      <c r="Q16" s="386">
        <v>0</v>
      </c>
      <c r="R16" s="375"/>
    </row>
    <row r="17" spans="1:18" ht="20.25" customHeight="1">
      <c r="A17" s="379" t="s">
        <v>262</v>
      </c>
      <c r="B17" s="380">
        <f t="shared" si="2"/>
        <v>123</v>
      </c>
      <c r="C17" s="18">
        <f t="shared" si="0"/>
        <v>151</v>
      </c>
      <c r="D17" s="381">
        <v>56</v>
      </c>
      <c r="E17" s="381">
        <v>95</v>
      </c>
      <c r="F17" s="382">
        <v>121</v>
      </c>
      <c r="G17" s="383">
        <f t="shared" si="3"/>
        <v>149</v>
      </c>
      <c r="H17" s="323">
        <v>55</v>
      </c>
      <c r="I17" s="323">
        <v>94</v>
      </c>
      <c r="J17" s="323">
        <v>0</v>
      </c>
      <c r="K17" s="384">
        <v>0</v>
      </c>
      <c r="L17" s="384">
        <f t="shared" si="4"/>
        <v>2</v>
      </c>
      <c r="M17" s="384">
        <f t="shared" si="4"/>
        <v>2</v>
      </c>
      <c r="N17" s="384">
        <v>2</v>
      </c>
      <c r="O17" s="384">
        <v>2</v>
      </c>
      <c r="P17" s="385">
        <v>0</v>
      </c>
      <c r="Q17" s="386">
        <v>0</v>
      </c>
      <c r="R17" s="375"/>
    </row>
    <row r="18" spans="1:18" ht="20.25" customHeight="1">
      <c r="A18" s="379" t="s">
        <v>263</v>
      </c>
      <c r="B18" s="380">
        <f t="shared" si="2"/>
        <v>156</v>
      </c>
      <c r="C18" s="18">
        <f t="shared" si="0"/>
        <v>188</v>
      </c>
      <c r="D18" s="381">
        <v>77</v>
      </c>
      <c r="E18" s="381">
        <v>111</v>
      </c>
      <c r="F18" s="382">
        <v>153</v>
      </c>
      <c r="G18" s="383">
        <f t="shared" si="3"/>
        <v>180</v>
      </c>
      <c r="H18" s="323">
        <v>74</v>
      </c>
      <c r="I18" s="323">
        <v>106</v>
      </c>
      <c r="J18" s="323">
        <v>1</v>
      </c>
      <c r="K18" s="384">
        <v>2</v>
      </c>
      <c r="L18" s="384">
        <f t="shared" si="4"/>
        <v>3</v>
      </c>
      <c r="M18" s="384">
        <f t="shared" si="4"/>
        <v>4</v>
      </c>
      <c r="N18" s="384">
        <v>3</v>
      </c>
      <c r="O18" s="384">
        <v>4</v>
      </c>
      <c r="P18" s="385">
        <v>0</v>
      </c>
      <c r="Q18" s="386">
        <v>0</v>
      </c>
      <c r="R18" s="375"/>
    </row>
    <row r="19" spans="1:18" ht="20.25" customHeight="1">
      <c r="A19" s="379" t="s">
        <v>264</v>
      </c>
      <c r="B19" s="380">
        <f t="shared" si="2"/>
        <v>94</v>
      </c>
      <c r="C19" s="18">
        <f t="shared" si="0"/>
        <v>119</v>
      </c>
      <c r="D19" s="387">
        <v>59</v>
      </c>
      <c r="E19" s="387">
        <v>60</v>
      </c>
      <c r="F19" s="382">
        <v>92</v>
      </c>
      <c r="G19" s="383">
        <f t="shared" si="3"/>
        <v>117</v>
      </c>
      <c r="H19" s="323">
        <v>59</v>
      </c>
      <c r="I19" s="323">
        <v>58</v>
      </c>
      <c r="J19" s="323">
        <v>0</v>
      </c>
      <c r="K19" s="384">
        <v>0</v>
      </c>
      <c r="L19" s="384">
        <f t="shared" si="4"/>
        <v>2</v>
      </c>
      <c r="M19" s="384">
        <f t="shared" si="4"/>
        <v>2</v>
      </c>
      <c r="N19" s="384">
        <v>2</v>
      </c>
      <c r="O19" s="384">
        <v>2</v>
      </c>
      <c r="P19" s="385">
        <v>0</v>
      </c>
      <c r="Q19" s="386">
        <v>0</v>
      </c>
      <c r="R19" s="375"/>
    </row>
    <row r="20" spans="1:18" ht="20.25" customHeight="1">
      <c r="A20" s="379" t="s">
        <v>265</v>
      </c>
      <c r="B20" s="380">
        <f t="shared" si="2"/>
        <v>145</v>
      </c>
      <c r="C20" s="18">
        <f t="shared" si="0"/>
        <v>194</v>
      </c>
      <c r="D20" s="387">
        <v>82</v>
      </c>
      <c r="E20" s="387">
        <v>112</v>
      </c>
      <c r="F20" s="382">
        <v>145</v>
      </c>
      <c r="G20" s="383">
        <f t="shared" si="3"/>
        <v>194</v>
      </c>
      <c r="H20" s="323">
        <v>82</v>
      </c>
      <c r="I20" s="323">
        <v>112</v>
      </c>
      <c r="J20" s="323">
        <v>0</v>
      </c>
      <c r="K20" s="384">
        <v>0</v>
      </c>
      <c r="L20" s="384">
        <f t="shared" si="4"/>
        <v>0</v>
      </c>
      <c r="M20" s="384">
        <f t="shared" si="4"/>
        <v>0</v>
      </c>
      <c r="N20" s="384">
        <v>0</v>
      </c>
      <c r="O20" s="384">
        <v>0</v>
      </c>
      <c r="P20" s="385">
        <v>0</v>
      </c>
      <c r="Q20" s="386">
        <v>0</v>
      </c>
      <c r="R20" s="375"/>
    </row>
    <row r="21" spans="1:18" ht="20.25" customHeight="1">
      <c r="A21" s="379" t="s">
        <v>266</v>
      </c>
      <c r="B21" s="380">
        <f t="shared" si="2"/>
        <v>82</v>
      </c>
      <c r="C21" s="18">
        <f t="shared" si="0"/>
        <v>102</v>
      </c>
      <c r="D21" s="387">
        <v>44</v>
      </c>
      <c r="E21" s="387">
        <v>58</v>
      </c>
      <c r="F21" s="382">
        <v>80</v>
      </c>
      <c r="G21" s="383">
        <f t="shared" si="3"/>
        <v>100</v>
      </c>
      <c r="H21" s="323">
        <v>43</v>
      </c>
      <c r="I21" s="323">
        <v>57</v>
      </c>
      <c r="J21" s="323">
        <v>0</v>
      </c>
      <c r="K21" s="384">
        <v>0</v>
      </c>
      <c r="L21" s="384">
        <f t="shared" si="4"/>
        <v>2</v>
      </c>
      <c r="M21" s="384">
        <f t="shared" si="4"/>
        <v>2</v>
      </c>
      <c r="N21" s="384">
        <v>2</v>
      </c>
      <c r="O21" s="384">
        <v>2</v>
      </c>
      <c r="P21" s="385">
        <v>0</v>
      </c>
      <c r="Q21" s="386">
        <v>0</v>
      </c>
      <c r="R21" s="375"/>
    </row>
    <row r="22" spans="1:18" ht="20.25" customHeight="1">
      <c r="A22" s="379" t="s">
        <v>267</v>
      </c>
      <c r="B22" s="380">
        <f t="shared" si="2"/>
        <v>63</v>
      </c>
      <c r="C22" s="18">
        <f t="shared" si="0"/>
        <v>82</v>
      </c>
      <c r="D22" s="387">
        <v>32</v>
      </c>
      <c r="E22" s="387">
        <v>50</v>
      </c>
      <c r="F22" s="382">
        <v>62</v>
      </c>
      <c r="G22" s="383">
        <f t="shared" si="3"/>
        <v>80</v>
      </c>
      <c r="H22" s="323">
        <v>31</v>
      </c>
      <c r="I22" s="323">
        <v>49</v>
      </c>
      <c r="J22" s="323">
        <v>0</v>
      </c>
      <c r="K22" s="384">
        <v>0</v>
      </c>
      <c r="L22" s="384">
        <f t="shared" si="4"/>
        <v>1</v>
      </c>
      <c r="M22" s="384">
        <f t="shared" si="4"/>
        <v>2</v>
      </c>
      <c r="N22" s="384">
        <v>1</v>
      </c>
      <c r="O22" s="384">
        <v>2</v>
      </c>
      <c r="P22" s="385">
        <v>0</v>
      </c>
      <c r="Q22" s="386">
        <v>0</v>
      </c>
      <c r="R22" s="375"/>
    </row>
    <row r="23" spans="1:18" ht="20.25" customHeight="1">
      <c r="A23" s="379" t="s">
        <v>268</v>
      </c>
      <c r="B23" s="380">
        <f t="shared" si="2"/>
        <v>87</v>
      </c>
      <c r="C23" s="18">
        <f t="shared" si="0"/>
        <v>116</v>
      </c>
      <c r="D23" s="387">
        <v>50</v>
      </c>
      <c r="E23" s="387">
        <v>66</v>
      </c>
      <c r="F23" s="382">
        <v>86</v>
      </c>
      <c r="G23" s="383">
        <f t="shared" si="3"/>
        <v>110</v>
      </c>
      <c r="H23" s="323">
        <v>49</v>
      </c>
      <c r="I23" s="323">
        <v>61</v>
      </c>
      <c r="J23" s="323">
        <v>0</v>
      </c>
      <c r="K23" s="384">
        <v>0</v>
      </c>
      <c r="L23" s="384">
        <f t="shared" si="4"/>
        <v>1</v>
      </c>
      <c r="M23" s="384">
        <f t="shared" si="4"/>
        <v>6</v>
      </c>
      <c r="N23" s="384">
        <v>1</v>
      </c>
      <c r="O23" s="384">
        <v>6</v>
      </c>
      <c r="P23" s="385">
        <v>0</v>
      </c>
      <c r="Q23" s="386">
        <v>0</v>
      </c>
      <c r="R23" s="375"/>
    </row>
    <row r="24" spans="1:18" ht="20.25" customHeight="1">
      <c r="A24" s="379" t="s">
        <v>269</v>
      </c>
      <c r="B24" s="380">
        <f t="shared" si="2"/>
        <v>151</v>
      </c>
      <c r="C24" s="18">
        <f t="shared" si="0"/>
        <v>204</v>
      </c>
      <c r="D24" s="387">
        <v>96</v>
      </c>
      <c r="E24" s="387">
        <v>108</v>
      </c>
      <c r="F24" s="382">
        <v>150</v>
      </c>
      <c r="G24" s="383">
        <f t="shared" si="3"/>
        <v>203</v>
      </c>
      <c r="H24" s="323">
        <v>95</v>
      </c>
      <c r="I24" s="323">
        <v>108</v>
      </c>
      <c r="J24" s="323">
        <v>0</v>
      </c>
      <c r="K24" s="384">
        <v>0</v>
      </c>
      <c r="L24" s="384">
        <f t="shared" si="4"/>
        <v>1</v>
      </c>
      <c r="M24" s="384">
        <f t="shared" si="4"/>
        <v>1</v>
      </c>
      <c r="N24" s="384">
        <v>1</v>
      </c>
      <c r="O24" s="384">
        <v>1</v>
      </c>
      <c r="P24" s="385">
        <v>0</v>
      </c>
      <c r="Q24" s="386">
        <v>0</v>
      </c>
      <c r="R24" s="375"/>
    </row>
    <row r="25" spans="1:18" ht="20.25" customHeight="1">
      <c r="A25" s="379" t="s">
        <v>270</v>
      </c>
      <c r="B25" s="380">
        <f t="shared" si="2"/>
        <v>53</v>
      </c>
      <c r="C25" s="18">
        <f t="shared" si="0"/>
        <v>57</v>
      </c>
      <c r="D25" s="387">
        <v>24</v>
      </c>
      <c r="E25" s="387">
        <v>33</v>
      </c>
      <c r="F25" s="382">
        <v>51</v>
      </c>
      <c r="G25" s="383">
        <f t="shared" si="3"/>
        <v>55</v>
      </c>
      <c r="H25" s="323">
        <v>23</v>
      </c>
      <c r="I25" s="323">
        <v>32</v>
      </c>
      <c r="J25" s="323">
        <v>0</v>
      </c>
      <c r="K25" s="384">
        <v>0</v>
      </c>
      <c r="L25" s="384">
        <f t="shared" si="4"/>
        <v>2</v>
      </c>
      <c r="M25" s="384">
        <f t="shared" si="4"/>
        <v>2</v>
      </c>
      <c r="N25" s="384">
        <v>2</v>
      </c>
      <c r="O25" s="384">
        <v>2</v>
      </c>
      <c r="P25" s="385">
        <v>0</v>
      </c>
      <c r="Q25" s="386">
        <v>0</v>
      </c>
      <c r="R25" s="375"/>
    </row>
    <row r="26" spans="1:18" ht="20.25" customHeight="1">
      <c r="A26" s="388" t="s">
        <v>271</v>
      </c>
      <c r="B26" s="389">
        <f t="shared" si="2"/>
        <v>111</v>
      </c>
      <c r="C26" s="23">
        <f t="shared" si="0"/>
        <v>137</v>
      </c>
      <c r="D26" s="390">
        <v>57</v>
      </c>
      <c r="E26" s="390">
        <v>80</v>
      </c>
      <c r="F26" s="391">
        <v>110</v>
      </c>
      <c r="G26" s="392">
        <f t="shared" si="3"/>
        <v>136</v>
      </c>
      <c r="H26" s="327">
        <v>56</v>
      </c>
      <c r="I26" s="327">
        <v>80</v>
      </c>
      <c r="J26" s="392">
        <v>0</v>
      </c>
      <c r="K26" s="393">
        <v>0</v>
      </c>
      <c r="L26" s="393">
        <f t="shared" si="4"/>
        <v>1</v>
      </c>
      <c r="M26" s="393">
        <f t="shared" si="4"/>
        <v>1</v>
      </c>
      <c r="N26" s="393">
        <v>1</v>
      </c>
      <c r="O26" s="393">
        <v>1</v>
      </c>
      <c r="P26" s="394">
        <v>0</v>
      </c>
      <c r="Q26" s="395">
        <v>0</v>
      </c>
      <c r="R26" s="375"/>
    </row>
    <row r="27" spans="1:18" s="364" customFormat="1" ht="20.25" customHeight="1">
      <c r="A27" s="621" t="s">
        <v>620</v>
      </c>
      <c r="B27" s="621"/>
      <c r="C27" s="621"/>
      <c r="D27" s="621"/>
      <c r="E27" s="396"/>
      <c r="F27" s="396"/>
      <c r="G27" s="396"/>
      <c r="H27" s="396"/>
      <c r="I27" s="396"/>
      <c r="J27" s="365"/>
      <c r="M27" s="622" t="s">
        <v>621</v>
      </c>
      <c r="N27" s="622"/>
      <c r="O27" s="622"/>
      <c r="P27" s="622"/>
      <c r="Q27" s="622"/>
    </row>
    <row r="28" spans="1:18">
      <c r="C28" s="375"/>
    </row>
    <row r="29" spans="1:18">
      <c r="C29" s="375"/>
    </row>
    <row r="30" spans="1:18">
      <c r="C30" s="375"/>
    </row>
    <row r="31" spans="1:18">
      <c r="C31" s="375"/>
    </row>
    <row r="32" spans="1:18">
      <c r="C32" s="375"/>
    </row>
    <row r="33" spans="3:3">
      <c r="C33" s="375"/>
    </row>
    <row r="34" spans="3:3">
      <c r="C34" s="375"/>
    </row>
    <row r="35" spans="3:3">
      <c r="C35" s="375"/>
    </row>
    <row r="36" spans="3:3">
      <c r="C36" s="375"/>
    </row>
    <row r="37" spans="3:3">
      <c r="C37" s="375"/>
    </row>
    <row r="38" spans="3:3">
      <c r="C38" s="375"/>
    </row>
    <row r="39" spans="3:3">
      <c r="C39" s="375"/>
    </row>
    <row r="40" spans="3:3">
      <c r="C40" s="375"/>
    </row>
    <row r="41" spans="3:3">
      <c r="C41" s="375"/>
    </row>
  </sheetData>
  <mergeCells count="14">
    <mergeCell ref="N5:O5"/>
    <mergeCell ref="P5:Q5"/>
    <mergeCell ref="A27:D27"/>
    <mergeCell ref="M27:Q27"/>
    <mergeCell ref="A2:L2"/>
    <mergeCell ref="O3:Q3"/>
    <mergeCell ref="A4:A6"/>
    <mergeCell ref="B4:E5"/>
    <mergeCell ref="F4:I4"/>
    <mergeCell ref="J4:K5"/>
    <mergeCell ref="L4:Q4"/>
    <mergeCell ref="F5:F6"/>
    <mergeCell ref="G5:I5"/>
    <mergeCell ref="L5:M5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P28"/>
  <sheetViews>
    <sheetView workbookViewId="0">
      <selection activeCell="T21" sqref="T21"/>
    </sheetView>
  </sheetViews>
  <sheetFormatPr defaultRowHeight="13.5"/>
  <cols>
    <col min="1" max="1" width="7.875" style="1" customWidth="1"/>
    <col min="2" max="2" width="8.375" style="1" customWidth="1"/>
    <col min="3" max="3" width="8" style="1" customWidth="1"/>
    <col min="4" max="4" width="9.625" style="1" customWidth="1"/>
    <col min="5" max="5" width="8" style="1" customWidth="1"/>
    <col min="6" max="6" width="7" style="1" customWidth="1"/>
    <col min="7" max="7" width="11.125" style="1" customWidth="1"/>
    <col min="8" max="8" width="8.375" style="1" customWidth="1"/>
    <col min="9" max="9" width="6.75" style="1" customWidth="1"/>
    <col min="10" max="10" width="10.875" style="1" customWidth="1"/>
    <col min="11" max="11" width="10.25" style="1" customWidth="1"/>
    <col min="12" max="12" width="9.75" style="1" customWidth="1"/>
    <col min="13" max="13" width="9" style="1"/>
    <col min="14" max="14" width="0" style="1" hidden="1" customWidth="1"/>
    <col min="15" max="16384" width="9" style="1"/>
  </cols>
  <sheetData>
    <row r="2" spans="1:16" ht="21.75" customHeight="1">
      <c r="A2" s="28" t="s">
        <v>43</v>
      </c>
      <c r="B2" s="28"/>
      <c r="C2" s="28"/>
      <c r="D2" s="28"/>
      <c r="E2" s="28"/>
      <c r="F2" s="28"/>
    </row>
    <row r="3" spans="1:16" ht="21.75" customHeight="1">
      <c r="A3" s="25" t="s">
        <v>44</v>
      </c>
      <c r="L3" s="29" t="s">
        <v>45</v>
      </c>
    </row>
    <row r="4" spans="1:16" s="2" customFormat="1" ht="27.75" customHeight="1">
      <c r="A4" s="532" t="s">
        <v>773</v>
      </c>
      <c r="B4" s="541" t="s">
        <v>46</v>
      </c>
      <c r="C4" s="536" t="s">
        <v>47</v>
      </c>
      <c r="D4" s="536"/>
      <c r="E4" s="536" t="s">
        <v>48</v>
      </c>
      <c r="F4" s="536" t="s">
        <v>49</v>
      </c>
      <c r="G4" s="536" t="s">
        <v>50</v>
      </c>
      <c r="H4" s="536" t="s">
        <v>51</v>
      </c>
      <c r="I4" s="536" t="s">
        <v>52</v>
      </c>
      <c r="J4" s="536" t="s">
        <v>53</v>
      </c>
      <c r="K4" s="536" t="s">
        <v>54</v>
      </c>
      <c r="L4" s="534" t="s">
        <v>55</v>
      </c>
    </row>
    <row r="5" spans="1:16" s="2" customFormat="1" ht="44.25" customHeight="1">
      <c r="A5" s="533"/>
      <c r="B5" s="542"/>
      <c r="C5" s="30" t="s">
        <v>56</v>
      </c>
      <c r="D5" s="30" t="s">
        <v>57</v>
      </c>
      <c r="E5" s="536"/>
      <c r="F5" s="536"/>
      <c r="G5" s="536"/>
      <c r="H5" s="536"/>
      <c r="I5" s="536"/>
      <c r="J5" s="536"/>
      <c r="K5" s="536"/>
      <c r="L5" s="534"/>
    </row>
    <row r="6" spans="1:16" s="9" customFormat="1" ht="18.75" customHeight="1">
      <c r="A6" s="4">
        <v>2017</v>
      </c>
      <c r="B6" s="5">
        <v>164</v>
      </c>
      <c r="C6" s="7">
        <v>20</v>
      </c>
      <c r="D6" s="7">
        <v>0</v>
      </c>
      <c r="E6" s="7">
        <v>5</v>
      </c>
      <c r="F6" s="7">
        <v>8</v>
      </c>
      <c r="G6" s="7">
        <v>3</v>
      </c>
      <c r="H6" s="7">
        <v>0</v>
      </c>
      <c r="I6" s="7">
        <v>35</v>
      </c>
      <c r="J6" s="7">
        <v>68</v>
      </c>
      <c r="K6" s="7">
        <v>25</v>
      </c>
      <c r="L6" s="8">
        <v>0</v>
      </c>
      <c r="M6" s="2"/>
      <c r="N6" s="2"/>
      <c r="O6" s="2"/>
      <c r="P6" s="2"/>
    </row>
    <row r="7" spans="1:16" s="9" customFormat="1" ht="18.75" customHeight="1">
      <c r="A7" s="4">
        <v>2018</v>
      </c>
      <c r="B7" s="5">
        <v>167</v>
      </c>
      <c r="C7" s="7">
        <v>25</v>
      </c>
      <c r="D7" s="7">
        <v>0</v>
      </c>
      <c r="E7" s="7">
        <v>5</v>
      </c>
      <c r="F7" s="7">
        <v>5</v>
      </c>
      <c r="G7" s="7">
        <v>1</v>
      </c>
      <c r="H7" s="7">
        <v>0</v>
      </c>
      <c r="I7" s="7">
        <v>33</v>
      </c>
      <c r="J7" s="7">
        <v>69</v>
      </c>
      <c r="K7" s="7">
        <v>29</v>
      </c>
      <c r="L7" s="8">
        <v>0</v>
      </c>
      <c r="M7" s="2"/>
      <c r="N7" s="2"/>
      <c r="O7" s="2"/>
      <c r="P7" s="2"/>
    </row>
    <row r="8" spans="1:16" s="9" customFormat="1" ht="18.75" customHeight="1">
      <c r="A8" s="4">
        <v>2019</v>
      </c>
      <c r="B8" s="5">
        <v>163</v>
      </c>
      <c r="C8" s="7">
        <v>23</v>
      </c>
      <c r="D8" s="7">
        <v>0</v>
      </c>
      <c r="E8" s="7">
        <v>5</v>
      </c>
      <c r="F8" s="7">
        <v>5</v>
      </c>
      <c r="G8" s="7">
        <v>0</v>
      </c>
      <c r="H8" s="7">
        <v>0</v>
      </c>
      <c r="I8" s="7">
        <v>32</v>
      </c>
      <c r="J8" s="7">
        <v>71</v>
      </c>
      <c r="K8" s="7">
        <v>27</v>
      </c>
      <c r="L8" s="8">
        <v>0</v>
      </c>
      <c r="M8" s="2"/>
      <c r="N8" s="2"/>
      <c r="O8" s="2"/>
      <c r="P8" s="2"/>
    </row>
    <row r="9" spans="1:16" s="9" customFormat="1" ht="18.75" customHeight="1">
      <c r="A9" s="4">
        <v>2020</v>
      </c>
      <c r="B9" s="5">
        <v>161</v>
      </c>
      <c r="C9" s="7">
        <v>23</v>
      </c>
      <c r="D9" s="7">
        <v>0</v>
      </c>
      <c r="E9" s="7">
        <v>3</v>
      </c>
      <c r="F9" s="7">
        <v>7</v>
      </c>
      <c r="G9" s="7">
        <v>0</v>
      </c>
      <c r="H9" s="7">
        <v>0</v>
      </c>
      <c r="I9" s="7">
        <v>32</v>
      </c>
      <c r="J9" s="7">
        <v>70</v>
      </c>
      <c r="K9" s="7">
        <v>26</v>
      </c>
      <c r="L9" s="8">
        <v>0</v>
      </c>
      <c r="M9" s="2"/>
      <c r="N9" s="2"/>
      <c r="O9" s="2"/>
      <c r="P9" s="2"/>
    </row>
    <row r="10" spans="1:16" s="9" customFormat="1" ht="18.75" customHeight="1">
      <c r="A10" s="4">
        <v>2021</v>
      </c>
      <c r="B10" s="5">
        <v>168</v>
      </c>
      <c r="C10" s="7">
        <v>21</v>
      </c>
      <c r="D10" s="7">
        <v>0</v>
      </c>
      <c r="E10" s="7">
        <v>4</v>
      </c>
      <c r="F10" s="7">
        <v>8</v>
      </c>
      <c r="G10" s="7">
        <v>0</v>
      </c>
      <c r="H10" s="7">
        <v>0</v>
      </c>
      <c r="I10" s="7">
        <v>33</v>
      </c>
      <c r="J10" s="7">
        <v>75</v>
      </c>
      <c r="K10" s="7">
        <v>27</v>
      </c>
      <c r="L10" s="8">
        <v>0</v>
      </c>
      <c r="M10" s="2"/>
      <c r="N10" s="2"/>
      <c r="O10" s="2"/>
      <c r="P10" s="2"/>
    </row>
    <row r="11" spans="1:16" s="14" customFormat="1" ht="18.75" customHeight="1">
      <c r="A11" s="10">
        <v>2022</v>
      </c>
      <c r="B11" s="11">
        <f t="shared" ref="B11:L11" si="0">SUM(B12:B25)</f>
        <v>167</v>
      </c>
      <c r="C11" s="12">
        <f t="shared" si="0"/>
        <v>20</v>
      </c>
      <c r="D11" s="12">
        <f t="shared" si="0"/>
        <v>0</v>
      </c>
      <c r="E11" s="12">
        <f t="shared" si="0"/>
        <v>4</v>
      </c>
      <c r="F11" s="12">
        <f t="shared" si="0"/>
        <v>8</v>
      </c>
      <c r="G11" s="12">
        <f t="shared" si="0"/>
        <v>0</v>
      </c>
      <c r="H11" s="12">
        <f t="shared" si="0"/>
        <v>0</v>
      </c>
      <c r="I11" s="12">
        <f t="shared" si="0"/>
        <v>33</v>
      </c>
      <c r="J11" s="12">
        <f t="shared" si="0"/>
        <v>75</v>
      </c>
      <c r="K11" s="12">
        <f t="shared" si="0"/>
        <v>27</v>
      </c>
      <c r="L11" s="13">
        <f t="shared" si="0"/>
        <v>0</v>
      </c>
      <c r="M11" s="2"/>
      <c r="N11" s="31">
        <f t="shared" ref="N11:N25" si="1">SUM(C11:L11)</f>
        <v>167</v>
      </c>
      <c r="O11" s="2"/>
      <c r="P11" s="2"/>
    </row>
    <row r="12" spans="1:16" ht="18.75" customHeight="1">
      <c r="A12" s="15" t="s">
        <v>58</v>
      </c>
      <c r="B12" s="32">
        <f t="shared" ref="B12:B25" si="2">SUM(C12:L12)</f>
        <v>37</v>
      </c>
      <c r="C12" s="18">
        <v>6</v>
      </c>
      <c r="D12" s="18">
        <v>0</v>
      </c>
      <c r="E12" s="18">
        <v>2</v>
      </c>
      <c r="F12" s="18">
        <v>2</v>
      </c>
      <c r="G12" s="18">
        <v>0</v>
      </c>
      <c r="H12" s="18">
        <v>0</v>
      </c>
      <c r="I12" s="18">
        <v>3</v>
      </c>
      <c r="J12" s="18">
        <v>17</v>
      </c>
      <c r="K12" s="18">
        <v>7</v>
      </c>
      <c r="L12" s="33">
        <v>0</v>
      </c>
      <c r="N12" s="31">
        <f t="shared" si="1"/>
        <v>37</v>
      </c>
      <c r="O12" s="31"/>
    </row>
    <row r="13" spans="1:16" ht="18.75" customHeight="1">
      <c r="A13" s="15" t="s">
        <v>59</v>
      </c>
      <c r="B13" s="32">
        <f t="shared" si="2"/>
        <v>88</v>
      </c>
      <c r="C13" s="18">
        <v>6</v>
      </c>
      <c r="D13" s="18">
        <v>0</v>
      </c>
      <c r="E13" s="18">
        <v>1</v>
      </c>
      <c r="F13" s="18">
        <v>3</v>
      </c>
      <c r="G13" s="18">
        <v>0</v>
      </c>
      <c r="H13" s="18">
        <v>0</v>
      </c>
      <c r="I13" s="18">
        <v>18</v>
      </c>
      <c r="J13" s="18">
        <v>48</v>
      </c>
      <c r="K13" s="18">
        <v>12</v>
      </c>
      <c r="L13" s="33">
        <v>0</v>
      </c>
      <c r="N13" s="31">
        <f t="shared" si="1"/>
        <v>88</v>
      </c>
      <c r="O13" s="31"/>
    </row>
    <row r="14" spans="1:16" ht="18.75" customHeight="1">
      <c r="A14" s="15" t="s">
        <v>30</v>
      </c>
      <c r="B14" s="32">
        <f t="shared" si="2"/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33">
        <v>0</v>
      </c>
      <c r="N14" s="31">
        <f t="shared" si="1"/>
        <v>0</v>
      </c>
      <c r="O14" s="31"/>
    </row>
    <row r="15" spans="1:16" ht="18.75" customHeight="1">
      <c r="A15" s="15" t="s">
        <v>60</v>
      </c>
      <c r="B15" s="32">
        <f t="shared" si="2"/>
        <v>3</v>
      </c>
      <c r="C15" s="18">
        <v>1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1</v>
      </c>
      <c r="K15" s="18">
        <v>1</v>
      </c>
      <c r="L15" s="33">
        <v>0</v>
      </c>
      <c r="N15" s="31">
        <f t="shared" si="1"/>
        <v>3</v>
      </c>
      <c r="O15" s="31"/>
    </row>
    <row r="16" spans="1:16" ht="18.75" customHeight="1">
      <c r="A16" s="15" t="s">
        <v>61</v>
      </c>
      <c r="B16" s="32">
        <f t="shared" si="2"/>
        <v>3</v>
      </c>
      <c r="C16" s="18">
        <v>1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1</v>
      </c>
      <c r="K16" s="18">
        <v>1</v>
      </c>
      <c r="L16" s="33">
        <v>0</v>
      </c>
      <c r="N16" s="31">
        <f t="shared" si="1"/>
        <v>3</v>
      </c>
      <c r="O16" s="31"/>
    </row>
    <row r="17" spans="1:15" ht="18.75" customHeight="1">
      <c r="A17" s="15" t="s">
        <v>62</v>
      </c>
      <c r="B17" s="32">
        <f t="shared" si="2"/>
        <v>18</v>
      </c>
      <c r="C17" s="18">
        <v>2</v>
      </c>
      <c r="D17" s="18">
        <v>0</v>
      </c>
      <c r="E17" s="18">
        <v>0</v>
      </c>
      <c r="F17" s="18">
        <v>2</v>
      </c>
      <c r="G17" s="18">
        <v>0</v>
      </c>
      <c r="H17" s="18">
        <v>0</v>
      </c>
      <c r="I17" s="18">
        <v>8</v>
      </c>
      <c r="J17" s="18">
        <v>2</v>
      </c>
      <c r="K17" s="18">
        <v>4</v>
      </c>
      <c r="L17" s="33">
        <v>0</v>
      </c>
      <c r="N17" s="31">
        <f t="shared" si="1"/>
        <v>18</v>
      </c>
      <c r="O17" s="31"/>
    </row>
    <row r="18" spans="1:15" ht="18.75" customHeight="1">
      <c r="A18" s="15" t="s">
        <v>63</v>
      </c>
      <c r="B18" s="32">
        <f t="shared" si="2"/>
        <v>3</v>
      </c>
      <c r="C18" s="18">
        <v>1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2</v>
      </c>
      <c r="K18" s="18">
        <v>0</v>
      </c>
      <c r="L18" s="33">
        <v>0</v>
      </c>
      <c r="N18" s="31">
        <f t="shared" si="1"/>
        <v>3</v>
      </c>
      <c r="O18" s="31"/>
    </row>
    <row r="19" spans="1:15" ht="18.75" customHeight="1">
      <c r="A19" s="15" t="s">
        <v>64</v>
      </c>
      <c r="B19" s="32">
        <f t="shared" si="2"/>
        <v>2</v>
      </c>
      <c r="C19" s="18">
        <v>1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1</v>
      </c>
      <c r="K19" s="18">
        <v>0</v>
      </c>
      <c r="L19" s="33">
        <v>0</v>
      </c>
      <c r="N19" s="31">
        <f t="shared" si="1"/>
        <v>2</v>
      </c>
      <c r="O19" s="31"/>
    </row>
    <row r="20" spans="1:15" ht="18.75" customHeight="1">
      <c r="A20" s="15" t="s">
        <v>7</v>
      </c>
      <c r="B20" s="32">
        <f t="shared" si="2"/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33">
        <v>0</v>
      </c>
      <c r="N20" s="31">
        <f t="shared" si="1"/>
        <v>0</v>
      </c>
      <c r="O20" s="31"/>
    </row>
    <row r="21" spans="1:15" ht="18.75" customHeight="1">
      <c r="A21" s="15" t="s">
        <v>65</v>
      </c>
      <c r="B21" s="32">
        <f t="shared" si="2"/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33">
        <v>0</v>
      </c>
      <c r="N21" s="31">
        <f t="shared" si="1"/>
        <v>0</v>
      </c>
      <c r="O21" s="31"/>
    </row>
    <row r="22" spans="1:15" ht="18.75" customHeight="1">
      <c r="A22" s="15" t="s">
        <v>66</v>
      </c>
      <c r="B22" s="32">
        <f t="shared" si="2"/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33">
        <v>0</v>
      </c>
      <c r="N22" s="31">
        <f t="shared" si="1"/>
        <v>0</v>
      </c>
      <c r="O22" s="31"/>
    </row>
    <row r="23" spans="1:15" ht="18.75" customHeight="1">
      <c r="A23" s="15" t="s">
        <v>37</v>
      </c>
      <c r="B23" s="32">
        <f t="shared" si="2"/>
        <v>5</v>
      </c>
      <c r="C23" s="18">
        <v>1</v>
      </c>
      <c r="D23" s="18">
        <v>0</v>
      </c>
      <c r="E23" s="18">
        <v>0</v>
      </c>
      <c r="F23" s="18">
        <v>1</v>
      </c>
      <c r="G23" s="18">
        <v>0</v>
      </c>
      <c r="H23" s="18">
        <v>0</v>
      </c>
      <c r="I23" s="18">
        <v>0</v>
      </c>
      <c r="J23" s="18">
        <v>3</v>
      </c>
      <c r="K23" s="18">
        <v>0</v>
      </c>
      <c r="L23" s="33">
        <v>0</v>
      </c>
      <c r="N23" s="31">
        <f t="shared" si="1"/>
        <v>5</v>
      </c>
      <c r="O23" s="31"/>
    </row>
    <row r="24" spans="1:15" ht="18.75" customHeight="1">
      <c r="A24" s="15" t="s">
        <v>67</v>
      </c>
      <c r="B24" s="32">
        <f t="shared" si="2"/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33">
        <v>0</v>
      </c>
      <c r="N24" s="31">
        <f t="shared" si="1"/>
        <v>0</v>
      </c>
      <c r="O24" s="31"/>
    </row>
    <row r="25" spans="1:15" ht="18.75" customHeight="1">
      <c r="A25" s="20" t="s">
        <v>68</v>
      </c>
      <c r="B25" s="34">
        <f t="shared" si="2"/>
        <v>8</v>
      </c>
      <c r="C25" s="23">
        <v>1</v>
      </c>
      <c r="D25" s="23">
        <v>0</v>
      </c>
      <c r="E25" s="23">
        <v>1</v>
      </c>
      <c r="F25" s="23">
        <v>0</v>
      </c>
      <c r="G25" s="23">
        <v>0</v>
      </c>
      <c r="H25" s="23">
        <v>0</v>
      </c>
      <c r="I25" s="23">
        <v>4</v>
      </c>
      <c r="J25" s="23">
        <v>0</v>
      </c>
      <c r="K25" s="23">
        <v>2</v>
      </c>
      <c r="L25" s="35">
        <v>0</v>
      </c>
      <c r="N25" s="31">
        <f t="shared" si="1"/>
        <v>8</v>
      </c>
      <c r="O25" s="31"/>
    </row>
    <row r="26" spans="1:15" ht="18.75" customHeight="1">
      <c r="A26" s="25" t="s">
        <v>69</v>
      </c>
      <c r="B26" s="25"/>
      <c r="C26" s="25"/>
      <c r="D26" s="25"/>
      <c r="I26" s="36"/>
      <c r="J26" s="540" t="s">
        <v>70</v>
      </c>
      <c r="K26" s="540"/>
      <c r="L26" s="540"/>
    </row>
    <row r="27" spans="1:15" ht="33.75" customHeight="1">
      <c r="A27" s="538" t="s">
        <v>71</v>
      </c>
      <c r="B27" s="538"/>
      <c r="C27" s="538"/>
      <c r="D27" s="538"/>
      <c r="E27" s="538"/>
      <c r="F27" s="538"/>
      <c r="G27" s="538"/>
      <c r="H27" s="538"/>
      <c r="I27" s="538"/>
      <c r="J27" s="538"/>
      <c r="K27" s="538"/>
      <c r="L27" s="538"/>
    </row>
    <row r="28" spans="1:15">
      <c r="A28" s="539"/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</row>
  </sheetData>
  <mergeCells count="14">
    <mergeCell ref="A27:L27"/>
    <mergeCell ref="A28:L28"/>
    <mergeCell ref="H4:H5"/>
    <mergeCell ref="I4:I5"/>
    <mergeCell ref="J4:J5"/>
    <mergeCell ref="K4:K5"/>
    <mergeCell ref="L4:L5"/>
    <mergeCell ref="J26:L26"/>
    <mergeCell ref="A4:A5"/>
    <mergeCell ref="B4:B5"/>
    <mergeCell ref="C4:D4"/>
    <mergeCell ref="E4:E5"/>
    <mergeCell ref="F4:F5"/>
    <mergeCell ref="G4:G5"/>
  </mergeCells>
  <phoneticPr fontId="3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102"/>
  <sheetViews>
    <sheetView workbookViewId="0">
      <selection activeCell="O26" sqref="O26"/>
    </sheetView>
  </sheetViews>
  <sheetFormatPr defaultColWidth="11" defaultRowHeight="13.5"/>
  <cols>
    <col min="1" max="1" width="10.25" style="410" customWidth="1"/>
    <col min="2" max="16384" width="11" style="410"/>
  </cols>
  <sheetData>
    <row r="1" spans="1:11" s="398" customFormat="1" ht="16.5" customHeight="1"/>
    <row r="2" spans="1:11" s="399" customFormat="1" ht="22.5" customHeight="1">
      <c r="A2" s="630" t="s">
        <v>622</v>
      </c>
      <c r="B2" s="630"/>
      <c r="C2" s="630"/>
      <c r="D2" s="630"/>
      <c r="E2" s="630"/>
      <c r="F2" s="630"/>
    </row>
    <row r="3" spans="1:11" s="401" customFormat="1" ht="16.5" customHeight="1">
      <c r="A3" s="631" t="s">
        <v>623</v>
      </c>
      <c r="B3" s="631"/>
      <c r="C3" s="400"/>
      <c r="D3" s="400"/>
      <c r="E3" s="400"/>
      <c r="F3" s="400"/>
      <c r="I3" s="632" t="s">
        <v>624</v>
      </c>
      <c r="J3" s="632"/>
    </row>
    <row r="4" spans="1:11" s="402" customFormat="1" ht="25.5" customHeight="1">
      <c r="A4" s="633" t="s">
        <v>625</v>
      </c>
      <c r="B4" s="636" t="s">
        <v>626</v>
      </c>
      <c r="C4" s="636"/>
      <c r="D4" s="636"/>
      <c r="E4" s="636"/>
      <c r="F4" s="636"/>
      <c r="G4" s="636"/>
      <c r="H4" s="636"/>
      <c r="I4" s="636"/>
      <c r="J4" s="636"/>
    </row>
    <row r="5" spans="1:11" s="402" customFormat="1" ht="25.5" customHeight="1">
      <c r="A5" s="634"/>
      <c r="B5" s="636" t="s">
        <v>627</v>
      </c>
      <c r="C5" s="636"/>
      <c r="D5" s="636"/>
      <c r="E5" s="636" t="s">
        <v>628</v>
      </c>
      <c r="F5" s="636"/>
      <c r="G5" s="636"/>
      <c r="H5" s="636" t="s">
        <v>629</v>
      </c>
      <c r="I5" s="636"/>
      <c r="J5" s="636"/>
    </row>
    <row r="6" spans="1:11" s="402" customFormat="1" ht="25.5" customHeight="1">
      <c r="A6" s="635"/>
      <c r="B6" s="403" t="s">
        <v>75</v>
      </c>
      <c r="C6" s="403" t="s">
        <v>630</v>
      </c>
      <c r="D6" s="403" t="s">
        <v>631</v>
      </c>
      <c r="E6" s="403" t="s">
        <v>75</v>
      </c>
      <c r="F6" s="403" t="s">
        <v>630</v>
      </c>
      <c r="G6" s="403" t="s">
        <v>631</v>
      </c>
      <c r="H6" s="403" t="s">
        <v>75</v>
      </c>
      <c r="I6" s="403" t="s">
        <v>630</v>
      </c>
      <c r="J6" s="403" t="s">
        <v>631</v>
      </c>
    </row>
    <row r="7" spans="1:11" ht="19.5" customHeight="1">
      <c r="A7" s="404">
        <v>2017</v>
      </c>
      <c r="B7" s="405">
        <v>14024</v>
      </c>
      <c r="C7" s="406">
        <v>5658</v>
      </c>
      <c r="D7" s="406">
        <v>8366</v>
      </c>
      <c r="E7" s="406">
        <v>12379</v>
      </c>
      <c r="F7" s="406">
        <v>4711</v>
      </c>
      <c r="G7" s="406">
        <v>7668</v>
      </c>
      <c r="H7" s="407">
        <v>88.3</v>
      </c>
      <c r="I7" s="407">
        <v>83.3</v>
      </c>
      <c r="J7" s="408">
        <v>91.7</v>
      </c>
      <c r="K7" s="409"/>
    </row>
    <row r="8" spans="1:11" ht="19.5" customHeight="1">
      <c r="A8" s="404">
        <v>2018</v>
      </c>
      <c r="B8" s="405">
        <v>14072</v>
      </c>
      <c r="C8" s="406">
        <v>5778</v>
      </c>
      <c r="D8" s="406">
        <v>8294</v>
      </c>
      <c r="E8" s="406">
        <v>12359</v>
      </c>
      <c r="F8" s="406">
        <v>4738</v>
      </c>
      <c r="G8" s="406">
        <v>7621</v>
      </c>
      <c r="H8" s="407">
        <v>87.826890278567376</v>
      </c>
      <c r="I8" s="407">
        <v>82.000692281066108</v>
      </c>
      <c r="J8" s="408">
        <v>91.885700506390165</v>
      </c>
      <c r="K8" s="409"/>
    </row>
    <row r="9" spans="1:11" ht="19.5" customHeight="1">
      <c r="A9" s="411">
        <v>2019</v>
      </c>
      <c r="B9" s="412">
        <v>14072</v>
      </c>
      <c r="C9" s="413">
        <v>5778</v>
      </c>
      <c r="D9" s="413">
        <v>8294</v>
      </c>
      <c r="E9" s="413">
        <v>12426</v>
      </c>
      <c r="F9" s="413">
        <v>4803</v>
      </c>
      <c r="G9" s="413">
        <v>7623</v>
      </c>
      <c r="H9" s="407">
        <v>88.303013075611148</v>
      </c>
      <c r="I9" s="407">
        <v>83.125649013499483</v>
      </c>
      <c r="J9" s="408">
        <v>91.909814323607435</v>
      </c>
    </row>
    <row r="10" spans="1:11" ht="19.5" customHeight="1">
      <c r="A10" s="411">
        <v>2020</v>
      </c>
      <c r="B10" s="412">
        <v>14290</v>
      </c>
      <c r="C10" s="413">
        <v>5979</v>
      </c>
      <c r="D10" s="413">
        <v>8311</v>
      </c>
      <c r="E10" s="413">
        <v>12632</v>
      </c>
      <c r="F10" s="413">
        <v>4960</v>
      </c>
      <c r="G10" s="413">
        <v>7672</v>
      </c>
      <c r="H10" s="407">
        <v>88.397480755773273</v>
      </c>
      <c r="I10" s="407">
        <v>82.957016223448733</v>
      </c>
      <c r="J10" s="408">
        <v>92.31139453736013</v>
      </c>
    </row>
    <row r="11" spans="1:11" ht="19.5" customHeight="1">
      <c r="A11" s="411">
        <v>2021</v>
      </c>
      <c r="B11" s="412">
        <v>38217</v>
      </c>
      <c r="C11" s="413">
        <v>20455</v>
      </c>
      <c r="D11" s="413">
        <v>17762</v>
      </c>
      <c r="E11" s="413">
        <v>12651</v>
      </c>
      <c r="F11" s="413">
        <v>5044</v>
      </c>
      <c r="G11" s="413">
        <v>7607</v>
      </c>
      <c r="H11" s="407">
        <v>33.1</v>
      </c>
      <c r="I11" s="407">
        <v>24.7</v>
      </c>
      <c r="J11" s="408">
        <v>42.8</v>
      </c>
    </row>
    <row r="12" spans="1:11" s="419" customFormat="1" ht="19.5" customHeight="1">
      <c r="A12" s="414">
        <v>2022</v>
      </c>
      <c r="B12" s="415">
        <f t="shared" ref="B12:G12" si="0">SUM(B13:B26)</f>
        <v>14650</v>
      </c>
      <c r="C12" s="416">
        <f t="shared" si="0"/>
        <v>6340</v>
      </c>
      <c r="D12" s="416">
        <f t="shared" si="0"/>
        <v>8310</v>
      </c>
      <c r="E12" s="416">
        <f t="shared" si="0"/>
        <v>12720</v>
      </c>
      <c r="F12" s="416">
        <f t="shared" si="0"/>
        <v>5128</v>
      </c>
      <c r="G12" s="416">
        <f t="shared" si="0"/>
        <v>7592</v>
      </c>
      <c r="H12" s="417">
        <f t="shared" ref="H12:J26" si="1">E12/B12*100</f>
        <v>86.825938566552892</v>
      </c>
      <c r="I12" s="417">
        <f t="shared" si="1"/>
        <v>80.883280757097793</v>
      </c>
      <c r="J12" s="418">
        <f t="shared" si="1"/>
        <v>91.359807460890494</v>
      </c>
      <c r="K12" s="409"/>
    </row>
    <row r="13" spans="1:11" ht="19.5" customHeight="1">
      <c r="A13" s="420" t="s">
        <v>258</v>
      </c>
      <c r="B13" s="421">
        <f t="shared" ref="B13:B26" si="2">SUM(C13:D13)</f>
        <v>1824</v>
      </c>
      <c r="C13" s="422">
        <v>772</v>
      </c>
      <c r="D13" s="422">
        <v>1052</v>
      </c>
      <c r="E13" s="423">
        <f t="shared" ref="E13:E26" si="3">SUM(F13:G13)</f>
        <v>1563</v>
      </c>
      <c r="F13" s="423">
        <v>606</v>
      </c>
      <c r="G13" s="423">
        <v>957</v>
      </c>
      <c r="H13" s="424">
        <f t="shared" si="1"/>
        <v>85.69078947368422</v>
      </c>
      <c r="I13" s="424">
        <f t="shared" si="1"/>
        <v>78.497409326424872</v>
      </c>
      <c r="J13" s="425">
        <f t="shared" si="1"/>
        <v>90.969581749049439</v>
      </c>
      <c r="K13" s="409"/>
    </row>
    <row r="14" spans="1:11" ht="19.5" customHeight="1">
      <c r="A14" s="420" t="s">
        <v>632</v>
      </c>
      <c r="B14" s="421">
        <f t="shared" si="2"/>
        <v>2204</v>
      </c>
      <c r="C14" s="422">
        <v>1022</v>
      </c>
      <c r="D14" s="422">
        <v>1182</v>
      </c>
      <c r="E14" s="423">
        <f t="shared" si="3"/>
        <v>1855</v>
      </c>
      <c r="F14" s="423">
        <v>800</v>
      </c>
      <c r="G14" s="423">
        <v>1055</v>
      </c>
      <c r="H14" s="424">
        <f t="shared" si="1"/>
        <v>84.16515426497277</v>
      </c>
      <c r="I14" s="424">
        <f t="shared" si="1"/>
        <v>78.277886497064571</v>
      </c>
      <c r="J14" s="425">
        <f t="shared" si="1"/>
        <v>89.255499153976317</v>
      </c>
      <c r="K14" s="409"/>
    </row>
    <row r="15" spans="1:11" ht="19.5" customHeight="1">
      <c r="A15" s="420" t="s">
        <v>260</v>
      </c>
      <c r="B15" s="421">
        <f t="shared" si="2"/>
        <v>722</v>
      </c>
      <c r="C15" s="422">
        <v>305</v>
      </c>
      <c r="D15" s="422">
        <v>417</v>
      </c>
      <c r="E15" s="423">
        <f t="shared" si="3"/>
        <v>631</v>
      </c>
      <c r="F15" s="423">
        <v>247</v>
      </c>
      <c r="G15" s="423">
        <v>384</v>
      </c>
      <c r="H15" s="424">
        <f t="shared" si="1"/>
        <v>87.396121883656505</v>
      </c>
      <c r="I15" s="424">
        <f t="shared" si="1"/>
        <v>80.983606557377058</v>
      </c>
      <c r="J15" s="425">
        <f t="shared" si="1"/>
        <v>92.086330935251809</v>
      </c>
      <c r="K15" s="409"/>
    </row>
    <row r="16" spans="1:11" ht="19.5" customHeight="1">
      <c r="A16" s="420" t="s">
        <v>261</v>
      </c>
      <c r="B16" s="421">
        <f t="shared" si="2"/>
        <v>1076</v>
      </c>
      <c r="C16" s="422">
        <v>439</v>
      </c>
      <c r="D16" s="422">
        <v>637</v>
      </c>
      <c r="E16" s="423">
        <f t="shared" si="3"/>
        <v>936</v>
      </c>
      <c r="F16" s="423">
        <v>352</v>
      </c>
      <c r="G16" s="423">
        <v>584</v>
      </c>
      <c r="H16" s="424">
        <f t="shared" si="1"/>
        <v>86.988847583643121</v>
      </c>
      <c r="I16" s="424">
        <f t="shared" si="1"/>
        <v>80.182232346241449</v>
      </c>
      <c r="J16" s="425">
        <f t="shared" si="1"/>
        <v>91.679748822605973</v>
      </c>
      <c r="K16" s="409"/>
    </row>
    <row r="17" spans="1:11" ht="19.5" customHeight="1">
      <c r="A17" s="420" t="s">
        <v>262</v>
      </c>
      <c r="B17" s="421">
        <f t="shared" si="2"/>
        <v>938</v>
      </c>
      <c r="C17" s="422">
        <v>443</v>
      </c>
      <c r="D17" s="422">
        <v>495</v>
      </c>
      <c r="E17" s="423">
        <f t="shared" si="3"/>
        <v>835</v>
      </c>
      <c r="F17" s="423">
        <v>370</v>
      </c>
      <c r="G17" s="423">
        <v>465</v>
      </c>
      <c r="H17" s="424">
        <f t="shared" si="1"/>
        <v>89.019189765458421</v>
      </c>
      <c r="I17" s="424">
        <f t="shared" si="1"/>
        <v>83.521444695259589</v>
      </c>
      <c r="J17" s="425">
        <f t="shared" si="1"/>
        <v>93.939393939393938</v>
      </c>
      <c r="K17" s="409"/>
    </row>
    <row r="18" spans="1:11" ht="19.5" customHeight="1">
      <c r="A18" s="420" t="s">
        <v>263</v>
      </c>
      <c r="B18" s="421">
        <f t="shared" si="2"/>
        <v>1358</v>
      </c>
      <c r="C18" s="422">
        <v>588</v>
      </c>
      <c r="D18" s="422">
        <v>770</v>
      </c>
      <c r="E18" s="423">
        <f t="shared" si="3"/>
        <v>1178</v>
      </c>
      <c r="F18" s="423">
        <v>477</v>
      </c>
      <c r="G18" s="423">
        <v>701</v>
      </c>
      <c r="H18" s="424">
        <f t="shared" si="1"/>
        <v>86.745213549337265</v>
      </c>
      <c r="I18" s="424">
        <f t="shared" si="1"/>
        <v>81.122448979591837</v>
      </c>
      <c r="J18" s="425">
        <f t="shared" si="1"/>
        <v>91.038961038961048</v>
      </c>
      <c r="K18" s="409"/>
    </row>
    <row r="19" spans="1:11" ht="19.5" customHeight="1">
      <c r="A19" s="420" t="s">
        <v>264</v>
      </c>
      <c r="B19" s="421">
        <f t="shared" si="2"/>
        <v>994</v>
      </c>
      <c r="C19" s="422">
        <v>420</v>
      </c>
      <c r="D19" s="422">
        <v>574</v>
      </c>
      <c r="E19" s="423">
        <f t="shared" si="3"/>
        <v>877</v>
      </c>
      <c r="F19" s="423">
        <v>345</v>
      </c>
      <c r="G19" s="423">
        <v>532</v>
      </c>
      <c r="H19" s="424">
        <f t="shared" si="1"/>
        <v>88.229376257545269</v>
      </c>
      <c r="I19" s="424">
        <f t="shared" si="1"/>
        <v>82.142857142857139</v>
      </c>
      <c r="J19" s="425">
        <f t="shared" si="1"/>
        <v>92.682926829268297</v>
      </c>
      <c r="K19" s="409"/>
    </row>
    <row r="20" spans="1:11" ht="19.5" customHeight="1">
      <c r="A20" s="420" t="s">
        <v>265</v>
      </c>
      <c r="B20" s="421">
        <f t="shared" si="2"/>
        <v>1096</v>
      </c>
      <c r="C20" s="422">
        <v>447</v>
      </c>
      <c r="D20" s="422">
        <v>649</v>
      </c>
      <c r="E20" s="423">
        <f t="shared" si="3"/>
        <v>909</v>
      </c>
      <c r="F20" s="423">
        <v>331</v>
      </c>
      <c r="G20" s="423">
        <v>578</v>
      </c>
      <c r="H20" s="424">
        <f t="shared" si="1"/>
        <v>82.93795620437956</v>
      </c>
      <c r="I20" s="424">
        <f t="shared" si="1"/>
        <v>74.049217002237128</v>
      </c>
      <c r="J20" s="425">
        <f t="shared" si="1"/>
        <v>89.060092449922962</v>
      </c>
      <c r="K20" s="409"/>
    </row>
    <row r="21" spans="1:11" ht="19.5" customHeight="1">
      <c r="A21" s="420" t="s">
        <v>266</v>
      </c>
      <c r="B21" s="421">
        <f t="shared" si="2"/>
        <v>664</v>
      </c>
      <c r="C21" s="422">
        <v>282</v>
      </c>
      <c r="D21" s="422">
        <v>382</v>
      </c>
      <c r="E21" s="423">
        <f t="shared" si="3"/>
        <v>572</v>
      </c>
      <c r="F21" s="423">
        <v>232</v>
      </c>
      <c r="G21" s="423">
        <v>340</v>
      </c>
      <c r="H21" s="424">
        <f t="shared" si="1"/>
        <v>86.144578313253021</v>
      </c>
      <c r="I21" s="424">
        <f t="shared" si="1"/>
        <v>82.269503546099287</v>
      </c>
      <c r="J21" s="425">
        <f t="shared" si="1"/>
        <v>89.005235602094245</v>
      </c>
      <c r="K21" s="409"/>
    </row>
    <row r="22" spans="1:11" ht="19.5" customHeight="1">
      <c r="A22" s="420" t="s">
        <v>267</v>
      </c>
      <c r="B22" s="421">
        <f t="shared" si="2"/>
        <v>481</v>
      </c>
      <c r="C22" s="422">
        <v>203</v>
      </c>
      <c r="D22" s="422">
        <v>278</v>
      </c>
      <c r="E22" s="423">
        <f t="shared" si="3"/>
        <v>419</v>
      </c>
      <c r="F22" s="423">
        <v>164</v>
      </c>
      <c r="G22" s="423">
        <v>255</v>
      </c>
      <c r="H22" s="424">
        <f t="shared" si="1"/>
        <v>87.110187110187113</v>
      </c>
      <c r="I22" s="424">
        <f t="shared" si="1"/>
        <v>80.78817733990148</v>
      </c>
      <c r="J22" s="425">
        <f t="shared" si="1"/>
        <v>91.72661870503596</v>
      </c>
      <c r="K22" s="409"/>
    </row>
    <row r="23" spans="1:11" ht="19.5" customHeight="1">
      <c r="A23" s="420" t="s">
        <v>268</v>
      </c>
      <c r="B23" s="421">
        <f t="shared" si="2"/>
        <v>668</v>
      </c>
      <c r="C23" s="422">
        <v>293</v>
      </c>
      <c r="D23" s="422">
        <v>375</v>
      </c>
      <c r="E23" s="423">
        <f t="shared" si="3"/>
        <v>594</v>
      </c>
      <c r="F23" s="423">
        <v>249</v>
      </c>
      <c r="G23" s="423">
        <v>345</v>
      </c>
      <c r="H23" s="424">
        <f t="shared" si="1"/>
        <v>88.922155688622752</v>
      </c>
      <c r="I23" s="424">
        <f t="shared" si="1"/>
        <v>84.982935153583611</v>
      </c>
      <c r="J23" s="425">
        <f t="shared" si="1"/>
        <v>92</v>
      </c>
      <c r="K23" s="409"/>
    </row>
    <row r="24" spans="1:11" ht="19.5" customHeight="1">
      <c r="A24" s="420" t="s">
        <v>269</v>
      </c>
      <c r="B24" s="421">
        <f t="shared" si="2"/>
        <v>1280</v>
      </c>
      <c r="C24" s="422">
        <v>554</v>
      </c>
      <c r="D24" s="422">
        <v>726</v>
      </c>
      <c r="E24" s="423">
        <f t="shared" si="3"/>
        <v>1144</v>
      </c>
      <c r="F24" s="423">
        <v>459</v>
      </c>
      <c r="G24" s="423">
        <v>685</v>
      </c>
      <c r="H24" s="424">
        <f t="shared" si="1"/>
        <v>89.375</v>
      </c>
      <c r="I24" s="424">
        <f t="shared" si="1"/>
        <v>82.851985559566785</v>
      </c>
      <c r="J24" s="425">
        <f t="shared" si="1"/>
        <v>94.352617079889811</v>
      </c>
      <c r="K24" s="409"/>
    </row>
    <row r="25" spans="1:11" ht="19.5" customHeight="1">
      <c r="A25" s="420" t="s">
        <v>270</v>
      </c>
      <c r="B25" s="421">
        <f t="shared" si="2"/>
        <v>501</v>
      </c>
      <c r="C25" s="422">
        <v>209</v>
      </c>
      <c r="D25" s="426">
        <v>292</v>
      </c>
      <c r="E25" s="423">
        <f t="shared" si="3"/>
        <v>450</v>
      </c>
      <c r="F25" s="423">
        <v>177</v>
      </c>
      <c r="G25" s="423">
        <v>273</v>
      </c>
      <c r="H25" s="424">
        <f t="shared" si="1"/>
        <v>89.820359281437121</v>
      </c>
      <c r="I25" s="424">
        <f t="shared" si="1"/>
        <v>84.688995215310996</v>
      </c>
      <c r="J25" s="425">
        <f t="shared" si="1"/>
        <v>93.493150684931507</v>
      </c>
      <c r="K25" s="409"/>
    </row>
    <row r="26" spans="1:11" ht="19.5" customHeight="1">
      <c r="A26" s="427" t="s">
        <v>271</v>
      </c>
      <c r="B26" s="428">
        <f t="shared" si="2"/>
        <v>844</v>
      </c>
      <c r="C26" s="429">
        <v>363</v>
      </c>
      <c r="D26" s="429">
        <v>481</v>
      </c>
      <c r="E26" s="430">
        <f t="shared" si="3"/>
        <v>757</v>
      </c>
      <c r="F26" s="430">
        <v>319</v>
      </c>
      <c r="G26" s="430">
        <v>438</v>
      </c>
      <c r="H26" s="431">
        <f t="shared" si="1"/>
        <v>89.691943127962077</v>
      </c>
      <c r="I26" s="431">
        <f t="shared" si="1"/>
        <v>87.878787878787875</v>
      </c>
      <c r="J26" s="432">
        <f t="shared" si="1"/>
        <v>91.060291060291064</v>
      </c>
      <c r="K26" s="409"/>
    </row>
    <row r="27" spans="1:11" s="398" customFormat="1" ht="21" customHeight="1">
      <c r="A27" s="606" t="s">
        <v>633</v>
      </c>
      <c r="B27" s="606"/>
      <c r="C27" s="433"/>
      <c r="D27" s="433"/>
      <c r="E27" s="433"/>
      <c r="F27" s="433"/>
      <c r="G27" s="433"/>
      <c r="H27" s="629" t="s">
        <v>634</v>
      </c>
      <c r="I27" s="629"/>
      <c r="J27" s="629"/>
      <c r="K27" s="433"/>
    </row>
    <row r="28" spans="1:11" ht="21.75" customHeight="1">
      <c r="A28" s="409"/>
      <c r="B28" s="409"/>
      <c r="C28" s="409"/>
      <c r="D28" s="409"/>
      <c r="E28" s="409"/>
      <c r="F28" s="409"/>
      <c r="G28" s="409"/>
      <c r="H28" s="409"/>
      <c r="I28" s="409"/>
      <c r="J28" s="409"/>
      <c r="K28" s="409"/>
    </row>
    <row r="29" spans="1:11" ht="21.75" customHeight="1">
      <c r="A29" s="409"/>
      <c r="B29" s="409"/>
      <c r="C29" s="409"/>
      <c r="D29" s="409"/>
      <c r="E29" s="409"/>
      <c r="F29" s="409"/>
      <c r="G29" s="409"/>
      <c r="H29" s="409"/>
      <c r="I29" s="409"/>
      <c r="J29" s="409"/>
      <c r="K29" s="409"/>
    </row>
    <row r="30" spans="1:11" ht="21.75" customHeight="1">
      <c r="A30" s="409"/>
      <c r="B30" s="409"/>
      <c r="C30" s="409"/>
      <c r="D30" s="409"/>
      <c r="E30" s="409"/>
      <c r="F30" s="409"/>
      <c r="G30" s="409"/>
      <c r="H30" s="409"/>
      <c r="I30" s="409"/>
      <c r="J30" s="409"/>
      <c r="K30" s="409"/>
    </row>
    <row r="31" spans="1:11" ht="21.75" customHeight="1">
      <c r="A31" s="409"/>
      <c r="B31" s="409"/>
      <c r="C31" s="409"/>
      <c r="D31" s="409"/>
      <c r="E31" s="409"/>
      <c r="F31" s="409"/>
      <c r="G31" s="409"/>
      <c r="H31" s="409"/>
      <c r="I31" s="409"/>
      <c r="J31" s="409"/>
      <c r="K31" s="409"/>
    </row>
    <row r="32" spans="1:11" ht="21.75" customHeight="1">
      <c r="A32" s="409"/>
      <c r="B32" s="409"/>
      <c r="C32" s="409"/>
      <c r="D32" s="409"/>
      <c r="E32" s="409"/>
      <c r="F32" s="409"/>
      <c r="G32" s="409"/>
      <c r="H32" s="409"/>
      <c r="I32" s="409"/>
      <c r="J32" s="409"/>
      <c r="K32" s="409"/>
    </row>
    <row r="33" spans="1:11" ht="21.75" customHeight="1">
      <c r="A33" s="409"/>
      <c r="B33" s="409"/>
      <c r="C33" s="409"/>
      <c r="D33" s="409"/>
      <c r="E33" s="409"/>
      <c r="F33" s="409"/>
      <c r="G33" s="409"/>
      <c r="H33" s="409"/>
      <c r="I33" s="409"/>
      <c r="J33" s="409"/>
      <c r="K33" s="409"/>
    </row>
    <row r="34" spans="1:11" ht="21.75" customHeight="1">
      <c r="A34" s="409"/>
      <c r="B34" s="409"/>
      <c r="C34" s="409"/>
      <c r="D34" s="409"/>
      <c r="E34" s="409"/>
      <c r="F34" s="409"/>
      <c r="G34" s="409"/>
      <c r="H34" s="409"/>
      <c r="I34" s="409"/>
      <c r="J34" s="409"/>
      <c r="K34" s="409"/>
    </row>
    <row r="35" spans="1:11" ht="21.75" customHeight="1">
      <c r="A35" s="409"/>
      <c r="B35" s="409"/>
      <c r="C35" s="409"/>
      <c r="D35" s="409"/>
      <c r="E35" s="409"/>
      <c r="F35" s="409"/>
      <c r="G35" s="409"/>
      <c r="H35" s="409"/>
      <c r="I35" s="409"/>
      <c r="J35" s="409"/>
      <c r="K35" s="409"/>
    </row>
    <row r="36" spans="1:11" ht="21.75" customHeight="1">
      <c r="A36" s="409"/>
      <c r="B36" s="409"/>
      <c r="C36" s="409"/>
      <c r="D36" s="409"/>
      <c r="E36" s="409"/>
      <c r="F36" s="409"/>
      <c r="G36" s="409"/>
      <c r="H36" s="409"/>
      <c r="I36" s="409"/>
      <c r="J36" s="409"/>
      <c r="K36" s="409"/>
    </row>
    <row r="37" spans="1:11" ht="21.75" customHeight="1">
      <c r="A37" s="409"/>
      <c r="B37" s="409"/>
      <c r="C37" s="409"/>
      <c r="D37" s="409"/>
      <c r="E37" s="409"/>
      <c r="F37" s="409"/>
      <c r="G37" s="409"/>
      <c r="H37" s="409"/>
      <c r="I37" s="409"/>
      <c r="J37" s="409"/>
      <c r="K37" s="409"/>
    </row>
    <row r="38" spans="1:11" ht="21.75" customHeight="1">
      <c r="A38" s="409"/>
      <c r="B38" s="409"/>
      <c r="C38" s="409"/>
      <c r="D38" s="409"/>
      <c r="E38" s="409"/>
      <c r="F38" s="409"/>
      <c r="G38" s="409"/>
      <c r="H38" s="409"/>
      <c r="I38" s="409"/>
      <c r="J38" s="409"/>
      <c r="K38" s="409"/>
    </row>
    <row r="39" spans="1:11" ht="21.75" customHeight="1">
      <c r="A39" s="409"/>
      <c r="B39" s="409"/>
      <c r="C39" s="409"/>
      <c r="D39" s="409"/>
      <c r="E39" s="409"/>
      <c r="F39" s="409"/>
      <c r="G39" s="409"/>
      <c r="H39" s="409"/>
      <c r="I39" s="409"/>
      <c r="J39" s="409"/>
      <c r="K39" s="409"/>
    </row>
    <row r="40" spans="1:11" ht="21.75" customHeight="1">
      <c r="A40" s="409"/>
      <c r="B40" s="409"/>
      <c r="C40" s="409"/>
      <c r="D40" s="409"/>
      <c r="E40" s="409"/>
      <c r="F40" s="409"/>
      <c r="G40" s="409"/>
      <c r="H40" s="409"/>
      <c r="I40" s="409"/>
      <c r="J40" s="409"/>
      <c r="K40" s="409"/>
    </row>
    <row r="41" spans="1:11" ht="21.75" customHeight="1">
      <c r="A41" s="409"/>
      <c r="B41" s="409"/>
      <c r="C41" s="409"/>
      <c r="D41" s="409"/>
      <c r="E41" s="409"/>
      <c r="F41" s="409"/>
      <c r="G41" s="409"/>
      <c r="H41" s="409"/>
      <c r="I41" s="409"/>
      <c r="J41" s="409"/>
      <c r="K41" s="409"/>
    </row>
    <row r="42" spans="1:11" ht="21.75" customHeight="1">
      <c r="A42" s="409"/>
      <c r="B42" s="409"/>
      <c r="C42" s="409"/>
      <c r="D42" s="409"/>
      <c r="E42" s="409"/>
      <c r="F42" s="409"/>
      <c r="G42" s="409"/>
      <c r="H42" s="409"/>
      <c r="I42" s="409"/>
      <c r="J42" s="409"/>
      <c r="K42" s="409"/>
    </row>
    <row r="43" spans="1:11" ht="21.75" customHeight="1">
      <c r="A43" s="409"/>
      <c r="B43" s="409"/>
      <c r="C43" s="409"/>
      <c r="D43" s="409"/>
      <c r="E43" s="409"/>
      <c r="F43" s="409"/>
      <c r="G43" s="409"/>
      <c r="H43" s="409"/>
      <c r="I43" s="409"/>
      <c r="J43" s="409"/>
      <c r="K43" s="409"/>
    </row>
    <row r="44" spans="1:11" ht="21.75" customHeight="1">
      <c r="A44" s="409"/>
      <c r="B44" s="409"/>
      <c r="C44" s="409"/>
      <c r="D44" s="409"/>
      <c r="E44" s="409"/>
      <c r="F44" s="409"/>
      <c r="G44" s="409"/>
      <c r="H44" s="409"/>
      <c r="I44" s="409"/>
      <c r="J44" s="409"/>
      <c r="K44" s="409"/>
    </row>
    <row r="45" spans="1:11" ht="21.75" customHeight="1">
      <c r="A45" s="409"/>
      <c r="B45" s="409"/>
      <c r="C45" s="409"/>
      <c r="D45" s="409"/>
      <c r="E45" s="409"/>
      <c r="F45" s="409"/>
      <c r="G45" s="409"/>
      <c r="H45" s="409"/>
      <c r="I45" s="409"/>
      <c r="J45" s="409"/>
      <c r="K45" s="409"/>
    </row>
    <row r="46" spans="1:11" ht="21.75" customHeight="1">
      <c r="A46" s="409"/>
      <c r="B46" s="409"/>
      <c r="C46" s="409"/>
      <c r="D46" s="409"/>
      <c r="E46" s="409"/>
      <c r="F46" s="409"/>
      <c r="G46" s="409"/>
      <c r="H46" s="409"/>
      <c r="I46" s="409"/>
      <c r="J46" s="409"/>
      <c r="K46" s="409"/>
    </row>
    <row r="47" spans="1:11" ht="21.75" customHeight="1">
      <c r="A47" s="409"/>
      <c r="B47" s="409"/>
      <c r="C47" s="409"/>
      <c r="D47" s="409"/>
      <c r="E47" s="409"/>
      <c r="F47" s="409"/>
      <c r="G47" s="409"/>
      <c r="H47" s="409"/>
      <c r="I47" s="409"/>
      <c r="J47" s="409"/>
      <c r="K47" s="409"/>
    </row>
    <row r="48" spans="1:11" ht="21.75" customHeight="1">
      <c r="A48" s="409"/>
      <c r="B48" s="409"/>
      <c r="C48" s="409"/>
      <c r="D48" s="409"/>
      <c r="E48" s="409"/>
      <c r="F48" s="409"/>
      <c r="G48" s="409"/>
      <c r="H48" s="409"/>
      <c r="I48" s="409"/>
      <c r="J48" s="409"/>
      <c r="K48" s="409"/>
    </row>
    <row r="49" spans="1:11" ht="21.75" customHeight="1">
      <c r="A49" s="409"/>
      <c r="B49" s="409"/>
      <c r="C49" s="409"/>
      <c r="D49" s="409"/>
      <c r="E49" s="409"/>
      <c r="F49" s="409"/>
      <c r="G49" s="409"/>
      <c r="H49" s="409"/>
      <c r="I49" s="409"/>
      <c r="J49" s="409"/>
      <c r="K49" s="409"/>
    </row>
    <row r="50" spans="1:11" ht="21.75" customHeight="1">
      <c r="A50" s="409"/>
      <c r="B50" s="409"/>
      <c r="C50" s="409"/>
      <c r="D50" s="409"/>
      <c r="E50" s="409"/>
      <c r="F50" s="409"/>
      <c r="G50" s="409"/>
      <c r="H50" s="409"/>
      <c r="I50" s="409"/>
      <c r="J50" s="409"/>
      <c r="K50" s="409"/>
    </row>
    <row r="51" spans="1:11" ht="21.75" customHeight="1">
      <c r="A51" s="409"/>
      <c r="B51" s="409"/>
      <c r="C51" s="409"/>
      <c r="D51" s="409"/>
      <c r="E51" s="409"/>
      <c r="F51" s="409"/>
      <c r="G51" s="409"/>
      <c r="H51" s="409"/>
      <c r="I51" s="409"/>
      <c r="J51" s="409"/>
      <c r="K51" s="409"/>
    </row>
    <row r="52" spans="1:11" ht="21.75" customHeight="1">
      <c r="A52" s="409"/>
      <c r="B52" s="409"/>
      <c r="C52" s="409"/>
      <c r="D52" s="409"/>
      <c r="E52" s="409"/>
      <c r="F52" s="409"/>
      <c r="G52" s="409"/>
      <c r="H52" s="409"/>
      <c r="I52" s="409"/>
      <c r="J52" s="409"/>
      <c r="K52" s="409"/>
    </row>
    <row r="53" spans="1:11" ht="21.75" customHeight="1">
      <c r="A53" s="409"/>
      <c r="B53" s="409"/>
      <c r="C53" s="409"/>
      <c r="D53" s="409"/>
      <c r="E53" s="409"/>
      <c r="F53" s="409"/>
      <c r="G53" s="409"/>
      <c r="H53" s="409"/>
      <c r="I53" s="409"/>
      <c r="J53" s="409"/>
      <c r="K53" s="409"/>
    </row>
    <row r="54" spans="1:11" ht="21.75" customHeight="1">
      <c r="A54" s="409"/>
      <c r="B54" s="409"/>
      <c r="C54" s="409"/>
      <c r="D54" s="409"/>
      <c r="E54" s="409"/>
      <c r="F54" s="409"/>
      <c r="G54" s="409"/>
      <c r="H54" s="409"/>
      <c r="I54" s="409"/>
      <c r="J54" s="409"/>
      <c r="K54" s="409"/>
    </row>
    <row r="55" spans="1:11" ht="21.75" customHeight="1">
      <c r="A55" s="409"/>
      <c r="B55" s="409"/>
      <c r="C55" s="409"/>
      <c r="D55" s="409"/>
      <c r="E55" s="409"/>
      <c r="F55" s="409"/>
      <c r="G55" s="409"/>
      <c r="H55" s="409"/>
      <c r="I55" s="409"/>
      <c r="J55" s="409"/>
      <c r="K55" s="409"/>
    </row>
    <row r="56" spans="1:11" ht="21.75" customHeight="1">
      <c r="A56" s="409"/>
      <c r="B56" s="409"/>
      <c r="C56" s="409"/>
      <c r="D56" s="409"/>
      <c r="E56" s="409"/>
      <c r="F56" s="409"/>
      <c r="G56" s="409"/>
      <c r="H56" s="409"/>
      <c r="I56" s="409"/>
      <c r="J56" s="409"/>
      <c r="K56" s="409"/>
    </row>
    <row r="57" spans="1:11" ht="21.75" customHeight="1">
      <c r="A57" s="409"/>
      <c r="B57" s="409"/>
      <c r="C57" s="409"/>
      <c r="D57" s="409"/>
      <c r="E57" s="409"/>
      <c r="F57" s="409"/>
      <c r="G57" s="409"/>
      <c r="H57" s="409"/>
      <c r="I57" s="409"/>
      <c r="J57" s="409"/>
      <c r="K57" s="409"/>
    </row>
    <row r="58" spans="1:11" ht="21.75" customHeight="1">
      <c r="A58" s="409"/>
      <c r="B58" s="409"/>
      <c r="C58" s="409"/>
      <c r="D58" s="409"/>
      <c r="E58" s="409"/>
      <c r="F58" s="409"/>
      <c r="G58" s="409"/>
      <c r="H58" s="409"/>
      <c r="I58" s="409"/>
      <c r="J58" s="409"/>
      <c r="K58" s="409"/>
    </row>
    <row r="59" spans="1:11" ht="21.75" customHeight="1">
      <c r="A59" s="409"/>
      <c r="B59" s="409"/>
      <c r="C59" s="409"/>
      <c r="D59" s="409"/>
      <c r="E59" s="409"/>
      <c r="F59" s="409"/>
      <c r="G59" s="409"/>
      <c r="H59" s="409"/>
      <c r="I59" s="409"/>
      <c r="J59" s="409"/>
      <c r="K59" s="409"/>
    </row>
    <row r="60" spans="1:11" ht="21.75" customHeight="1">
      <c r="A60" s="409"/>
      <c r="B60" s="409"/>
      <c r="C60" s="409"/>
      <c r="D60" s="409"/>
      <c r="E60" s="409"/>
      <c r="F60" s="409"/>
      <c r="G60" s="409"/>
      <c r="H60" s="409"/>
      <c r="I60" s="409"/>
      <c r="J60" s="409"/>
      <c r="K60" s="409"/>
    </row>
    <row r="61" spans="1:11" ht="21.75" customHeight="1">
      <c r="A61" s="409"/>
      <c r="B61" s="409"/>
      <c r="C61" s="409"/>
      <c r="D61" s="409"/>
      <c r="E61" s="409"/>
      <c r="F61" s="409"/>
      <c r="G61" s="409"/>
      <c r="H61" s="409"/>
      <c r="I61" s="409"/>
      <c r="J61" s="409"/>
      <c r="K61" s="409"/>
    </row>
    <row r="62" spans="1:11" ht="21.75" customHeight="1">
      <c r="A62" s="409"/>
      <c r="B62" s="409"/>
      <c r="C62" s="409"/>
      <c r="D62" s="409"/>
      <c r="E62" s="409"/>
      <c r="F62" s="409"/>
      <c r="G62" s="409"/>
      <c r="H62" s="409"/>
      <c r="I62" s="409"/>
      <c r="J62" s="409"/>
      <c r="K62" s="409"/>
    </row>
    <row r="63" spans="1:11" ht="21.75" customHeight="1">
      <c r="A63" s="409"/>
      <c r="B63" s="409"/>
      <c r="C63" s="409"/>
      <c r="D63" s="409"/>
      <c r="E63" s="409"/>
      <c r="F63" s="409"/>
      <c r="G63" s="409"/>
      <c r="H63" s="409"/>
      <c r="I63" s="409"/>
      <c r="J63" s="409"/>
      <c r="K63" s="409"/>
    </row>
    <row r="64" spans="1:11" ht="21.75" customHeight="1">
      <c r="A64" s="409"/>
      <c r="B64" s="409"/>
      <c r="C64" s="409"/>
      <c r="D64" s="409"/>
      <c r="E64" s="409"/>
      <c r="F64" s="409"/>
      <c r="G64" s="409"/>
      <c r="H64" s="409"/>
      <c r="I64" s="409"/>
      <c r="J64" s="409"/>
      <c r="K64" s="409"/>
    </row>
    <row r="65" spans="1:11" ht="21.75" customHeight="1">
      <c r="A65" s="409"/>
      <c r="B65" s="409"/>
      <c r="C65" s="409"/>
      <c r="D65" s="409"/>
      <c r="E65" s="409"/>
      <c r="F65" s="409"/>
      <c r="G65" s="409"/>
      <c r="H65" s="409"/>
      <c r="I65" s="409"/>
      <c r="J65" s="409"/>
      <c r="K65" s="409"/>
    </row>
    <row r="66" spans="1:11" ht="21.75" customHeight="1">
      <c r="A66" s="409"/>
      <c r="B66" s="409"/>
      <c r="C66" s="409"/>
      <c r="D66" s="409"/>
      <c r="E66" s="409"/>
      <c r="F66" s="409"/>
      <c r="G66" s="409"/>
      <c r="H66" s="409"/>
      <c r="I66" s="409"/>
      <c r="J66" s="409"/>
      <c r="K66" s="409"/>
    </row>
    <row r="67" spans="1:11" ht="21.75" customHeight="1">
      <c r="A67" s="409"/>
      <c r="B67" s="409"/>
      <c r="C67" s="409"/>
      <c r="D67" s="409"/>
      <c r="E67" s="409"/>
      <c r="F67" s="409"/>
      <c r="G67" s="409"/>
      <c r="H67" s="409"/>
      <c r="I67" s="409"/>
      <c r="J67" s="409"/>
      <c r="K67" s="409"/>
    </row>
    <row r="68" spans="1:11" ht="21.75" customHeight="1">
      <c r="A68" s="409"/>
      <c r="B68" s="409"/>
      <c r="C68" s="409"/>
      <c r="D68" s="409"/>
      <c r="E68" s="409"/>
      <c r="F68" s="409"/>
      <c r="G68" s="409"/>
      <c r="H68" s="409"/>
      <c r="I68" s="409"/>
      <c r="J68" s="409"/>
      <c r="K68" s="409"/>
    </row>
    <row r="69" spans="1:11" ht="21.75" customHeight="1">
      <c r="A69" s="409"/>
      <c r="B69" s="409"/>
      <c r="C69" s="409"/>
      <c r="D69" s="409"/>
      <c r="E69" s="409"/>
      <c r="F69" s="409"/>
      <c r="G69" s="409"/>
      <c r="H69" s="409"/>
      <c r="I69" s="409"/>
      <c r="J69" s="409"/>
      <c r="K69" s="409"/>
    </row>
    <row r="70" spans="1:11" ht="21.75" customHeight="1">
      <c r="A70" s="409"/>
      <c r="B70" s="409"/>
      <c r="C70" s="409"/>
      <c r="D70" s="409"/>
      <c r="E70" s="409"/>
      <c r="F70" s="409"/>
      <c r="G70" s="409"/>
      <c r="H70" s="409"/>
      <c r="I70" s="409"/>
      <c r="J70" s="409"/>
      <c r="K70" s="409"/>
    </row>
    <row r="71" spans="1:11" ht="21.75" customHeight="1">
      <c r="A71" s="409"/>
      <c r="B71" s="409"/>
      <c r="C71" s="409"/>
      <c r="D71" s="409"/>
      <c r="E71" s="409"/>
      <c r="F71" s="409"/>
      <c r="G71" s="409"/>
      <c r="H71" s="409"/>
      <c r="I71" s="409"/>
      <c r="J71" s="409"/>
      <c r="K71" s="409"/>
    </row>
    <row r="72" spans="1:11" ht="21.75" customHeight="1">
      <c r="A72" s="409"/>
      <c r="B72" s="409"/>
      <c r="C72" s="409"/>
      <c r="D72" s="409"/>
      <c r="E72" s="409"/>
      <c r="F72" s="409"/>
      <c r="G72" s="409"/>
      <c r="H72" s="409"/>
      <c r="I72" s="409"/>
      <c r="J72" s="409"/>
      <c r="K72" s="409"/>
    </row>
    <row r="73" spans="1:11" ht="21.75" customHeight="1">
      <c r="A73" s="409"/>
      <c r="B73" s="409"/>
      <c r="C73" s="409"/>
      <c r="D73" s="409"/>
      <c r="E73" s="409"/>
      <c r="F73" s="409"/>
      <c r="G73" s="409"/>
      <c r="H73" s="409"/>
      <c r="I73" s="409"/>
      <c r="J73" s="409"/>
      <c r="K73" s="409"/>
    </row>
    <row r="74" spans="1:11" ht="21.75" customHeight="1">
      <c r="A74" s="409"/>
      <c r="B74" s="409"/>
      <c r="C74" s="409"/>
      <c r="D74" s="409"/>
      <c r="E74" s="409"/>
      <c r="F74" s="409"/>
      <c r="G74" s="409"/>
      <c r="H74" s="409"/>
      <c r="I74" s="409"/>
      <c r="J74" s="409"/>
      <c r="K74" s="409"/>
    </row>
    <row r="75" spans="1:11" ht="21.75" customHeight="1">
      <c r="A75" s="409"/>
      <c r="B75" s="409"/>
      <c r="C75" s="409"/>
      <c r="D75" s="409"/>
      <c r="E75" s="409"/>
      <c r="F75" s="409"/>
      <c r="G75" s="409"/>
      <c r="H75" s="409"/>
      <c r="I75" s="409"/>
      <c r="J75" s="409"/>
      <c r="K75" s="409"/>
    </row>
    <row r="76" spans="1:11" ht="21.75" customHeight="1">
      <c r="A76" s="409"/>
      <c r="B76" s="409"/>
      <c r="C76" s="409"/>
      <c r="D76" s="409"/>
      <c r="E76" s="409"/>
      <c r="F76" s="409"/>
      <c r="G76" s="409"/>
      <c r="H76" s="409"/>
      <c r="I76" s="409"/>
      <c r="J76" s="409"/>
      <c r="K76" s="409"/>
    </row>
    <row r="77" spans="1:11" ht="21.75" customHeight="1">
      <c r="A77" s="409"/>
      <c r="B77" s="409"/>
      <c r="C77" s="409"/>
      <c r="D77" s="409"/>
      <c r="E77" s="409"/>
      <c r="F77" s="409"/>
      <c r="G77" s="409"/>
      <c r="H77" s="409"/>
      <c r="I77" s="409"/>
      <c r="J77" s="409"/>
      <c r="K77" s="409"/>
    </row>
    <row r="78" spans="1:11" ht="21.75" customHeight="1">
      <c r="A78" s="409"/>
      <c r="B78" s="409"/>
      <c r="C78" s="409"/>
      <c r="D78" s="409"/>
      <c r="E78" s="409"/>
      <c r="F78" s="409"/>
      <c r="G78" s="409"/>
      <c r="H78" s="409"/>
      <c r="I78" s="409"/>
      <c r="J78" s="409"/>
      <c r="K78" s="409"/>
    </row>
    <row r="79" spans="1:11" ht="21.75" customHeight="1">
      <c r="A79" s="409"/>
      <c r="B79" s="409"/>
      <c r="C79" s="409"/>
      <c r="D79" s="409"/>
      <c r="E79" s="409"/>
      <c r="F79" s="409"/>
      <c r="G79" s="409"/>
      <c r="H79" s="409"/>
      <c r="I79" s="409"/>
      <c r="J79" s="409"/>
      <c r="K79" s="409"/>
    </row>
    <row r="80" spans="1:11" ht="21.75" customHeight="1">
      <c r="A80" s="409"/>
      <c r="B80" s="409"/>
      <c r="C80" s="409"/>
      <c r="D80" s="409"/>
      <c r="E80" s="409"/>
      <c r="F80" s="409"/>
      <c r="G80" s="409"/>
      <c r="H80" s="409"/>
      <c r="I80" s="409"/>
      <c r="J80" s="409"/>
      <c r="K80" s="409"/>
    </row>
    <row r="81" spans="1:11" ht="21.75" customHeight="1">
      <c r="A81" s="409"/>
      <c r="B81" s="409"/>
      <c r="C81" s="409"/>
      <c r="D81" s="409"/>
      <c r="E81" s="409"/>
      <c r="F81" s="409"/>
      <c r="G81" s="409"/>
      <c r="H81" s="409"/>
      <c r="I81" s="409"/>
      <c r="J81" s="409"/>
      <c r="K81" s="409"/>
    </row>
    <row r="82" spans="1:11" ht="21.75" customHeight="1">
      <c r="A82" s="409"/>
      <c r="B82" s="409"/>
      <c r="C82" s="409"/>
      <c r="D82" s="409"/>
      <c r="E82" s="409"/>
      <c r="F82" s="409"/>
      <c r="G82" s="409"/>
      <c r="H82" s="409"/>
      <c r="I82" s="409"/>
      <c r="J82" s="409"/>
      <c r="K82" s="409"/>
    </row>
    <row r="83" spans="1:11" ht="21.75" customHeight="1">
      <c r="A83" s="409"/>
      <c r="B83" s="409"/>
      <c r="C83" s="409"/>
      <c r="D83" s="409"/>
      <c r="E83" s="409"/>
      <c r="F83" s="409"/>
      <c r="G83" s="409"/>
      <c r="H83" s="409"/>
      <c r="I83" s="409"/>
      <c r="J83" s="409"/>
      <c r="K83" s="409"/>
    </row>
    <row r="84" spans="1:11" ht="21.75" customHeight="1">
      <c r="A84" s="409"/>
      <c r="B84" s="409"/>
      <c r="C84" s="409"/>
      <c r="D84" s="409"/>
      <c r="E84" s="409"/>
      <c r="F84" s="409"/>
      <c r="G84" s="409"/>
      <c r="H84" s="409"/>
      <c r="I84" s="409"/>
      <c r="J84" s="409"/>
      <c r="K84" s="409"/>
    </row>
    <row r="85" spans="1:11" ht="21.75" customHeight="1">
      <c r="A85" s="409"/>
      <c r="B85" s="409"/>
      <c r="C85" s="409"/>
      <c r="D85" s="409"/>
      <c r="E85" s="409"/>
      <c r="F85" s="409"/>
      <c r="G85" s="409"/>
      <c r="H85" s="409"/>
      <c r="I85" s="409"/>
      <c r="J85" s="409"/>
      <c r="K85" s="409"/>
    </row>
    <row r="86" spans="1:11" ht="21.75" customHeight="1">
      <c r="A86" s="409"/>
      <c r="B86" s="409"/>
      <c r="C86" s="409"/>
      <c r="D86" s="409"/>
      <c r="E86" s="409"/>
      <c r="F86" s="409"/>
      <c r="G86" s="409"/>
      <c r="H86" s="409"/>
      <c r="I86" s="409"/>
      <c r="J86" s="409"/>
      <c r="K86" s="409"/>
    </row>
    <row r="87" spans="1:11" ht="21.75" customHeight="1">
      <c r="A87" s="409"/>
      <c r="B87" s="409"/>
      <c r="C87" s="409"/>
      <c r="D87" s="409"/>
      <c r="E87" s="409"/>
      <c r="F87" s="409"/>
      <c r="G87" s="409"/>
      <c r="H87" s="409"/>
      <c r="I87" s="409"/>
      <c r="J87" s="409"/>
      <c r="K87" s="409"/>
    </row>
    <row r="88" spans="1:11" ht="21.75" customHeight="1">
      <c r="A88" s="409"/>
      <c r="B88" s="409"/>
      <c r="C88" s="409"/>
      <c r="D88" s="409"/>
      <c r="E88" s="409"/>
      <c r="F88" s="409"/>
      <c r="G88" s="409"/>
      <c r="H88" s="409"/>
      <c r="I88" s="409"/>
      <c r="J88" s="409"/>
      <c r="K88" s="409"/>
    </row>
    <row r="89" spans="1:11" ht="21.75" customHeight="1">
      <c r="A89" s="409"/>
      <c r="B89" s="409"/>
      <c r="C89" s="409"/>
      <c r="D89" s="409"/>
      <c r="E89" s="409"/>
      <c r="F89" s="409"/>
      <c r="G89" s="409"/>
      <c r="H89" s="409"/>
      <c r="I89" s="409"/>
      <c r="J89" s="409"/>
      <c r="K89" s="409"/>
    </row>
    <row r="90" spans="1:11" ht="21.75" customHeight="1">
      <c r="A90" s="409"/>
      <c r="B90" s="409"/>
      <c r="C90" s="409"/>
      <c r="D90" s="409"/>
      <c r="E90" s="409"/>
      <c r="F90" s="409"/>
      <c r="G90" s="409"/>
      <c r="H90" s="409"/>
      <c r="I90" s="409"/>
      <c r="J90" s="409"/>
      <c r="K90" s="409"/>
    </row>
    <row r="91" spans="1:11" ht="21.75" customHeight="1">
      <c r="A91" s="409"/>
      <c r="B91" s="409"/>
      <c r="C91" s="409"/>
      <c r="D91" s="409"/>
      <c r="E91" s="409"/>
      <c r="F91" s="409"/>
      <c r="G91" s="409"/>
      <c r="H91" s="409"/>
      <c r="I91" s="409"/>
      <c r="J91" s="409"/>
      <c r="K91" s="409"/>
    </row>
    <row r="92" spans="1:11" ht="21.75" customHeight="1">
      <c r="A92" s="409"/>
      <c r="B92" s="409"/>
      <c r="C92" s="409"/>
      <c r="D92" s="409"/>
      <c r="E92" s="409"/>
      <c r="F92" s="409"/>
      <c r="G92" s="409"/>
      <c r="H92" s="409"/>
      <c r="I92" s="409"/>
      <c r="J92" s="409"/>
      <c r="K92" s="409"/>
    </row>
    <row r="93" spans="1:11" ht="21.75" customHeight="1">
      <c r="A93" s="409"/>
      <c r="B93" s="409"/>
      <c r="C93" s="409"/>
      <c r="D93" s="409"/>
      <c r="E93" s="409"/>
      <c r="F93" s="409"/>
      <c r="G93" s="409"/>
      <c r="H93" s="409"/>
      <c r="I93" s="409"/>
      <c r="J93" s="409"/>
      <c r="K93" s="409"/>
    </row>
    <row r="94" spans="1:11" ht="21.75" customHeight="1">
      <c r="A94" s="409"/>
      <c r="B94" s="409"/>
      <c r="C94" s="409"/>
      <c r="D94" s="409"/>
      <c r="E94" s="409"/>
      <c r="F94" s="409"/>
      <c r="G94" s="409"/>
      <c r="H94" s="409"/>
      <c r="I94" s="409"/>
      <c r="J94" s="409"/>
      <c r="K94" s="409"/>
    </row>
    <row r="95" spans="1:11" ht="21.75" customHeight="1">
      <c r="A95" s="409"/>
      <c r="B95" s="409"/>
      <c r="C95" s="409"/>
      <c r="D95" s="409"/>
      <c r="E95" s="409"/>
      <c r="F95" s="409"/>
      <c r="G95" s="409"/>
      <c r="H95" s="409"/>
      <c r="I95" s="409"/>
      <c r="J95" s="409"/>
      <c r="K95" s="409"/>
    </row>
    <row r="96" spans="1:11" ht="21.75" customHeight="1">
      <c r="A96" s="409"/>
      <c r="B96" s="409"/>
      <c r="C96" s="409"/>
      <c r="D96" s="409"/>
      <c r="E96" s="409"/>
      <c r="F96" s="409"/>
      <c r="G96" s="409"/>
      <c r="H96" s="409"/>
      <c r="I96" s="409"/>
      <c r="J96" s="409"/>
      <c r="K96" s="409"/>
    </row>
    <row r="97" spans="1:11" ht="21.75" customHeight="1">
      <c r="A97" s="409"/>
      <c r="B97" s="409"/>
      <c r="C97" s="409"/>
      <c r="D97" s="409"/>
      <c r="E97" s="409"/>
      <c r="F97" s="409"/>
      <c r="G97" s="409"/>
      <c r="H97" s="409"/>
      <c r="I97" s="409"/>
      <c r="J97" s="409"/>
      <c r="K97" s="409"/>
    </row>
    <row r="98" spans="1:11" ht="21.75" customHeight="1">
      <c r="A98" s="409"/>
      <c r="B98" s="409"/>
      <c r="C98" s="409"/>
      <c r="D98" s="409"/>
      <c r="E98" s="409"/>
      <c r="F98" s="409"/>
      <c r="G98" s="409"/>
      <c r="H98" s="409"/>
      <c r="I98" s="409"/>
      <c r="J98" s="409"/>
      <c r="K98" s="409"/>
    </row>
    <row r="99" spans="1:11" ht="21.75" customHeight="1">
      <c r="A99" s="409"/>
      <c r="B99" s="409"/>
      <c r="C99" s="409"/>
      <c r="D99" s="409"/>
      <c r="E99" s="409"/>
      <c r="F99" s="409"/>
      <c r="G99" s="409"/>
      <c r="H99" s="409"/>
      <c r="I99" s="409"/>
      <c r="J99" s="409"/>
      <c r="K99" s="409"/>
    </row>
    <row r="100" spans="1:11" ht="21.75" customHeight="1">
      <c r="A100" s="409"/>
      <c r="B100" s="409"/>
      <c r="C100" s="409"/>
      <c r="D100" s="409"/>
      <c r="E100" s="409"/>
      <c r="F100" s="409"/>
      <c r="G100" s="409"/>
      <c r="H100" s="409"/>
      <c r="I100" s="409"/>
      <c r="J100" s="409"/>
      <c r="K100" s="409"/>
    </row>
    <row r="101" spans="1:11" ht="21.75" customHeight="1">
      <c r="A101" s="409"/>
      <c r="B101" s="409"/>
      <c r="C101" s="409"/>
      <c r="D101" s="409"/>
      <c r="E101" s="409"/>
      <c r="F101" s="409"/>
      <c r="G101" s="409"/>
      <c r="H101" s="409"/>
      <c r="I101" s="409"/>
      <c r="J101" s="409"/>
      <c r="K101" s="409"/>
    </row>
    <row r="102" spans="1:11" ht="21.75" customHeight="1">
      <c r="A102" s="409"/>
      <c r="B102" s="409"/>
      <c r="C102" s="409"/>
      <c r="D102" s="409"/>
      <c r="E102" s="409"/>
      <c r="F102" s="409"/>
      <c r="G102" s="409"/>
      <c r="H102" s="409"/>
      <c r="I102" s="409"/>
      <c r="J102" s="409"/>
      <c r="K102" s="409"/>
    </row>
  </sheetData>
  <mergeCells count="10">
    <mergeCell ref="A27:B27"/>
    <mergeCell ref="H27:J27"/>
    <mergeCell ref="A2:F2"/>
    <mergeCell ref="A3:B3"/>
    <mergeCell ref="I3:J3"/>
    <mergeCell ref="A4:A6"/>
    <mergeCell ref="B4:J4"/>
    <mergeCell ref="B5:D5"/>
    <mergeCell ref="E5:G5"/>
    <mergeCell ref="H5:J5"/>
  </mergeCells>
  <phoneticPr fontId="3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31"/>
  <sheetViews>
    <sheetView workbookViewId="0">
      <selection activeCell="S22" sqref="S22"/>
    </sheetView>
  </sheetViews>
  <sheetFormatPr defaultRowHeight="16.5"/>
  <cols>
    <col min="1" max="1" width="9" style="310" customWidth="1"/>
    <col min="2" max="2" width="9.375" style="310" customWidth="1"/>
    <col min="3" max="5" width="8.75" style="310" customWidth="1"/>
    <col min="6" max="6" width="9.375" style="310" customWidth="1"/>
    <col min="7" max="7" width="8.75" style="310" customWidth="1"/>
    <col min="8" max="8" width="9.375" style="310" customWidth="1"/>
    <col min="9" max="9" width="8.75" style="310" customWidth="1"/>
    <col min="10" max="10" width="9.375" style="310" customWidth="1"/>
    <col min="11" max="11" width="8.75" style="310" customWidth="1"/>
    <col min="12" max="12" width="7.875" style="310" customWidth="1"/>
    <col min="13" max="13" width="9.5" style="310" bestFit="1" customWidth="1"/>
    <col min="14" max="14" width="8.125" style="310" bestFit="1" customWidth="1"/>
    <col min="15" max="15" width="7.5" style="310" bestFit="1" customWidth="1"/>
    <col min="16" max="16" width="10" style="310" customWidth="1"/>
    <col min="17" max="17" width="6.125" style="310" bestFit="1" customWidth="1"/>
    <col min="18" max="16384" width="9" style="310"/>
  </cols>
  <sheetData>
    <row r="1" spans="1:18" s="308" customFormat="1" ht="16.5" customHeight="1"/>
    <row r="2" spans="1:18" ht="22.5" customHeight="1">
      <c r="A2" s="607" t="s">
        <v>695</v>
      </c>
      <c r="B2" s="607"/>
      <c r="C2" s="607"/>
      <c r="D2" s="607"/>
      <c r="E2" s="607"/>
      <c r="F2" s="607"/>
      <c r="G2" s="607"/>
      <c r="H2" s="607"/>
      <c r="I2" s="607"/>
      <c r="J2" s="607"/>
      <c r="K2" s="309"/>
      <c r="L2" s="309"/>
      <c r="M2" s="309"/>
      <c r="N2" s="309"/>
      <c r="O2" s="309"/>
      <c r="P2" s="309"/>
      <c r="Q2" s="309"/>
    </row>
    <row r="3" spans="1:18" s="308" customFormat="1" ht="22.5" customHeight="1">
      <c r="A3" s="608" t="s">
        <v>696</v>
      </c>
      <c r="B3" s="608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609" t="s">
        <v>697</v>
      </c>
      <c r="P3" s="609"/>
      <c r="Q3" s="609"/>
    </row>
    <row r="4" spans="1:18" ht="21" customHeight="1">
      <c r="A4" s="638" t="s">
        <v>781</v>
      </c>
      <c r="B4" s="641" t="s">
        <v>698</v>
      </c>
      <c r="C4" s="642"/>
      <c r="D4" s="642"/>
      <c r="E4" s="642"/>
      <c r="F4" s="642"/>
      <c r="G4" s="642"/>
      <c r="H4" s="642"/>
      <c r="I4" s="642"/>
      <c r="J4" s="642"/>
      <c r="K4" s="643"/>
      <c r="L4" s="637" t="s">
        <v>699</v>
      </c>
      <c r="M4" s="637"/>
      <c r="N4" s="637"/>
      <c r="O4" s="637"/>
      <c r="P4" s="637"/>
      <c r="Q4" s="637"/>
    </row>
    <row r="5" spans="1:18" ht="33" customHeight="1">
      <c r="A5" s="639"/>
      <c r="B5" s="644" t="s">
        <v>700</v>
      </c>
      <c r="C5" s="645"/>
      <c r="D5" s="646" t="s">
        <v>701</v>
      </c>
      <c r="E5" s="647"/>
      <c r="F5" s="637" t="s">
        <v>702</v>
      </c>
      <c r="G5" s="637"/>
      <c r="H5" s="637" t="s">
        <v>703</v>
      </c>
      <c r="I5" s="637"/>
      <c r="J5" s="637" t="s">
        <v>704</v>
      </c>
      <c r="K5" s="637"/>
      <c r="L5" s="637"/>
      <c r="M5" s="637"/>
      <c r="N5" s="637"/>
      <c r="O5" s="637"/>
      <c r="P5" s="637"/>
      <c r="Q5" s="637"/>
    </row>
    <row r="6" spans="1:18" ht="62.25" customHeight="1">
      <c r="A6" s="640"/>
      <c r="B6" s="336" t="s">
        <v>705</v>
      </c>
      <c r="C6" s="336" t="s">
        <v>706</v>
      </c>
      <c r="D6" s="336" t="s">
        <v>705</v>
      </c>
      <c r="E6" s="336" t="s">
        <v>706</v>
      </c>
      <c r="F6" s="336" t="s">
        <v>705</v>
      </c>
      <c r="G6" s="336" t="s">
        <v>706</v>
      </c>
      <c r="H6" s="336" t="s">
        <v>707</v>
      </c>
      <c r="I6" s="336" t="s">
        <v>706</v>
      </c>
      <c r="J6" s="336" t="s">
        <v>705</v>
      </c>
      <c r="K6" s="336" t="s">
        <v>708</v>
      </c>
      <c r="L6" s="336" t="s">
        <v>462</v>
      </c>
      <c r="M6" s="336" t="s">
        <v>709</v>
      </c>
      <c r="N6" s="336" t="s">
        <v>710</v>
      </c>
      <c r="O6" s="336" t="s">
        <v>711</v>
      </c>
      <c r="P6" s="336" t="s">
        <v>712</v>
      </c>
      <c r="Q6" s="336" t="s">
        <v>713</v>
      </c>
    </row>
    <row r="7" spans="1:18" s="477" customFormat="1" ht="23.25" customHeight="1">
      <c r="A7" s="472">
        <v>2017</v>
      </c>
      <c r="B7" s="473">
        <v>0</v>
      </c>
      <c r="C7" s="474">
        <v>0</v>
      </c>
      <c r="D7" s="474">
        <v>0</v>
      </c>
      <c r="E7" s="474">
        <v>0</v>
      </c>
      <c r="F7" s="474">
        <v>0</v>
      </c>
      <c r="G7" s="474">
        <v>0</v>
      </c>
      <c r="H7" s="474">
        <v>0</v>
      </c>
      <c r="I7" s="474">
        <v>0</v>
      </c>
      <c r="J7" s="474">
        <v>0</v>
      </c>
      <c r="K7" s="474">
        <v>0</v>
      </c>
      <c r="L7" s="474">
        <v>0</v>
      </c>
      <c r="M7" s="474">
        <v>0</v>
      </c>
      <c r="N7" s="474">
        <v>0</v>
      </c>
      <c r="O7" s="475">
        <v>0</v>
      </c>
      <c r="P7" s="475">
        <v>0</v>
      </c>
      <c r="Q7" s="476">
        <v>0</v>
      </c>
    </row>
    <row r="8" spans="1:18" s="477" customFormat="1" ht="23.25" customHeight="1">
      <c r="A8" s="472">
        <v>2018</v>
      </c>
      <c r="B8" s="473">
        <v>0</v>
      </c>
      <c r="C8" s="474">
        <v>0</v>
      </c>
      <c r="D8" s="474">
        <v>0</v>
      </c>
      <c r="E8" s="474">
        <v>0</v>
      </c>
      <c r="F8" s="474">
        <v>0</v>
      </c>
      <c r="G8" s="474">
        <v>0</v>
      </c>
      <c r="H8" s="474">
        <v>0</v>
      </c>
      <c r="I8" s="474">
        <v>0</v>
      </c>
      <c r="J8" s="474">
        <v>0</v>
      </c>
      <c r="K8" s="474">
        <v>0</v>
      </c>
      <c r="L8" s="474">
        <v>0</v>
      </c>
      <c r="M8" s="474">
        <v>0</v>
      </c>
      <c r="N8" s="474">
        <v>0</v>
      </c>
      <c r="O8" s="475">
        <v>0</v>
      </c>
      <c r="P8" s="475">
        <v>0</v>
      </c>
      <c r="Q8" s="476">
        <v>0</v>
      </c>
    </row>
    <row r="9" spans="1:18" s="477" customFormat="1" ht="23.25" customHeight="1">
      <c r="A9" s="478">
        <v>2019</v>
      </c>
      <c r="B9" s="226">
        <v>0</v>
      </c>
      <c r="C9" s="226">
        <v>0</v>
      </c>
      <c r="D9" s="226">
        <v>0</v>
      </c>
      <c r="E9" s="226">
        <v>0</v>
      </c>
      <c r="F9" s="226">
        <v>0</v>
      </c>
      <c r="G9" s="226">
        <v>0</v>
      </c>
      <c r="H9" s="226">
        <v>0</v>
      </c>
      <c r="I9" s="226">
        <v>0</v>
      </c>
      <c r="J9" s="226">
        <v>0</v>
      </c>
      <c r="K9" s="226">
        <v>0</v>
      </c>
      <c r="L9" s="226">
        <v>0</v>
      </c>
      <c r="M9" s="226">
        <v>0</v>
      </c>
      <c r="N9" s="226">
        <v>0</v>
      </c>
      <c r="O9" s="226">
        <v>0</v>
      </c>
      <c r="P9" s="226">
        <v>0</v>
      </c>
      <c r="Q9" s="479">
        <v>0</v>
      </c>
      <c r="R9" s="310"/>
    </row>
    <row r="10" spans="1:18" s="477" customFormat="1" ht="23.25" customHeight="1">
      <c r="A10" s="478">
        <v>2020</v>
      </c>
      <c r="B10" s="226">
        <v>0</v>
      </c>
      <c r="C10" s="226">
        <v>0</v>
      </c>
      <c r="D10" s="226">
        <v>0</v>
      </c>
      <c r="E10" s="226">
        <v>0</v>
      </c>
      <c r="F10" s="226">
        <v>0</v>
      </c>
      <c r="G10" s="226">
        <v>0</v>
      </c>
      <c r="H10" s="226">
        <v>0</v>
      </c>
      <c r="I10" s="226">
        <v>0</v>
      </c>
      <c r="J10" s="226">
        <v>0</v>
      </c>
      <c r="K10" s="226">
        <v>0</v>
      </c>
      <c r="L10" s="226">
        <v>0</v>
      </c>
      <c r="M10" s="226">
        <v>0</v>
      </c>
      <c r="N10" s="226">
        <v>0</v>
      </c>
      <c r="O10" s="226">
        <v>0</v>
      </c>
      <c r="P10" s="226">
        <v>0</v>
      </c>
      <c r="Q10" s="479">
        <v>0</v>
      </c>
      <c r="R10" s="310"/>
    </row>
    <row r="11" spans="1:18" s="477" customFormat="1" ht="23.25" customHeight="1">
      <c r="A11" s="478">
        <v>2021</v>
      </c>
      <c r="B11" s="226">
        <v>0</v>
      </c>
      <c r="C11" s="226">
        <v>0</v>
      </c>
      <c r="D11" s="226">
        <v>0</v>
      </c>
      <c r="E11" s="226">
        <v>0</v>
      </c>
      <c r="F11" s="226">
        <v>0</v>
      </c>
      <c r="G11" s="226">
        <v>0</v>
      </c>
      <c r="H11" s="226">
        <v>0</v>
      </c>
      <c r="I11" s="226">
        <v>0</v>
      </c>
      <c r="J11" s="226">
        <v>0</v>
      </c>
      <c r="K11" s="226">
        <v>0</v>
      </c>
      <c r="L11" s="226">
        <v>0</v>
      </c>
      <c r="M11" s="226">
        <v>0</v>
      </c>
      <c r="N11" s="226">
        <v>0</v>
      </c>
      <c r="O11" s="226">
        <v>0</v>
      </c>
      <c r="P11" s="226">
        <v>0</v>
      </c>
      <c r="Q11" s="479">
        <v>0</v>
      </c>
      <c r="R11" s="310"/>
    </row>
    <row r="12" spans="1:18" ht="23.25" customHeight="1">
      <c r="A12" s="480">
        <v>2022</v>
      </c>
      <c r="B12" s="481">
        <f>SUM(B13:B26)</f>
        <v>0</v>
      </c>
      <c r="C12" s="481">
        <f t="shared" ref="C12:P12" si="0">SUM(C13:C26)</f>
        <v>0</v>
      </c>
      <c r="D12" s="481">
        <f t="shared" si="0"/>
        <v>0</v>
      </c>
      <c r="E12" s="481">
        <f t="shared" si="0"/>
        <v>0</v>
      </c>
      <c r="F12" s="481">
        <f t="shared" si="0"/>
        <v>0</v>
      </c>
      <c r="G12" s="481">
        <f t="shared" si="0"/>
        <v>0</v>
      </c>
      <c r="H12" s="481">
        <f t="shared" si="0"/>
        <v>0</v>
      </c>
      <c r="I12" s="481">
        <f t="shared" si="0"/>
        <v>0</v>
      </c>
      <c r="J12" s="481">
        <f t="shared" si="0"/>
        <v>0</v>
      </c>
      <c r="K12" s="481">
        <f t="shared" si="0"/>
        <v>0</v>
      </c>
      <c r="L12" s="481">
        <f t="shared" si="0"/>
        <v>0</v>
      </c>
      <c r="M12" s="481">
        <f t="shared" si="0"/>
        <v>0</v>
      </c>
      <c r="N12" s="481">
        <f t="shared" si="0"/>
        <v>0</v>
      </c>
      <c r="O12" s="481">
        <f t="shared" si="0"/>
        <v>0</v>
      </c>
      <c r="P12" s="481">
        <f t="shared" si="0"/>
        <v>0</v>
      </c>
      <c r="Q12" s="482">
        <f>SUM(Q13:Q26)</f>
        <v>0</v>
      </c>
    </row>
    <row r="13" spans="1:18" ht="23.25" customHeight="1">
      <c r="A13" s="321" t="s">
        <v>258</v>
      </c>
      <c r="B13" s="32">
        <v>0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483">
        <v>0</v>
      </c>
      <c r="I13" s="483">
        <v>0</v>
      </c>
      <c r="J13" s="483">
        <v>0</v>
      </c>
      <c r="K13" s="483">
        <v>0</v>
      </c>
      <c r="L13" s="18">
        <v>0</v>
      </c>
      <c r="M13" s="18">
        <v>0</v>
      </c>
      <c r="N13" s="18">
        <v>0</v>
      </c>
      <c r="O13" s="89">
        <v>0</v>
      </c>
      <c r="P13" s="89">
        <v>0</v>
      </c>
      <c r="Q13" s="19">
        <v>0</v>
      </c>
    </row>
    <row r="14" spans="1:18" ht="23.25" customHeight="1">
      <c r="A14" s="321" t="s">
        <v>548</v>
      </c>
      <c r="B14" s="32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483">
        <v>0</v>
      </c>
      <c r="I14" s="483">
        <v>0</v>
      </c>
      <c r="J14" s="483">
        <v>0</v>
      </c>
      <c r="K14" s="483">
        <v>0</v>
      </c>
      <c r="L14" s="18">
        <v>0</v>
      </c>
      <c r="M14" s="18">
        <v>0</v>
      </c>
      <c r="N14" s="18">
        <v>0</v>
      </c>
      <c r="O14" s="89">
        <v>0</v>
      </c>
      <c r="P14" s="89">
        <v>0</v>
      </c>
      <c r="Q14" s="19">
        <v>0</v>
      </c>
    </row>
    <row r="15" spans="1:18" ht="23.25" customHeight="1">
      <c r="A15" s="321" t="s">
        <v>260</v>
      </c>
      <c r="B15" s="32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483">
        <v>0</v>
      </c>
      <c r="I15" s="483">
        <v>0</v>
      </c>
      <c r="J15" s="483">
        <v>0</v>
      </c>
      <c r="K15" s="483">
        <v>0</v>
      </c>
      <c r="L15" s="18">
        <v>0</v>
      </c>
      <c r="M15" s="18">
        <v>0</v>
      </c>
      <c r="N15" s="18">
        <v>0</v>
      </c>
      <c r="O15" s="89">
        <v>0</v>
      </c>
      <c r="P15" s="89">
        <v>0</v>
      </c>
      <c r="Q15" s="19">
        <v>0</v>
      </c>
    </row>
    <row r="16" spans="1:18" ht="23.25" customHeight="1">
      <c r="A16" s="321" t="s">
        <v>261</v>
      </c>
      <c r="B16" s="32">
        <v>0</v>
      </c>
      <c r="C16" s="18">
        <v>0</v>
      </c>
      <c r="D16" s="18">
        <v>0</v>
      </c>
      <c r="E16" s="18">
        <v>0</v>
      </c>
      <c r="F16" s="18">
        <v>0</v>
      </c>
      <c r="G16" s="18">
        <v>0</v>
      </c>
      <c r="H16" s="483">
        <v>0</v>
      </c>
      <c r="I16" s="483">
        <v>0</v>
      </c>
      <c r="J16" s="483">
        <v>0</v>
      </c>
      <c r="K16" s="483">
        <v>0</v>
      </c>
      <c r="L16" s="18">
        <v>0</v>
      </c>
      <c r="M16" s="18">
        <v>0</v>
      </c>
      <c r="N16" s="18">
        <v>0</v>
      </c>
      <c r="O16" s="89">
        <v>0</v>
      </c>
      <c r="P16" s="89">
        <v>0</v>
      </c>
      <c r="Q16" s="19">
        <v>0</v>
      </c>
    </row>
    <row r="17" spans="1:17" ht="23.25" customHeight="1">
      <c r="A17" s="321" t="s">
        <v>262</v>
      </c>
      <c r="B17" s="32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483">
        <v>0</v>
      </c>
      <c r="I17" s="483">
        <v>0</v>
      </c>
      <c r="J17" s="483">
        <v>0</v>
      </c>
      <c r="K17" s="483">
        <v>0</v>
      </c>
      <c r="L17" s="18">
        <v>0</v>
      </c>
      <c r="M17" s="18">
        <v>0</v>
      </c>
      <c r="N17" s="18">
        <v>0</v>
      </c>
      <c r="O17" s="89">
        <v>0</v>
      </c>
      <c r="P17" s="89">
        <v>0</v>
      </c>
      <c r="Q17" s="19">
        <v>0</v>
      </c>
    </row>
    <row r="18" spans="1:17" ht="23.25" customHeight="1">
      <c r="A18" s="321" t="s">
        <v>263</v>
      </c>
      <c r="B18" s="32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483">
        <v>0</v>
      </c>
      <c r="I18" s="483">
        <v>0</v>
      </c>
      <c r="J18" s="483">
        <v>0</v>
      </c>
      <c r="K18" s="483">
        <v>0</v>
      </c>
      <c r="L18" s="18">
        <v>0</v>
      </c>
      <c r="M18" s="18">
        <v>0</v>
      </c>
      <c r="N18" s="18">
        <v>0</v>
      </c>
      <c r="O18" s="89">
        <v>0</v>
      </c>
      <c r="P18" s="89">
        <v>0</v>
      </c>
      <c r="Q18" s="19">
        <v>0</v>
      </c>
    </row>
    <row r="19" spans="1:17" ht="23.25" customHeight="1">
      <c r="A19" s="321" t="s">
        <v>264</v>
      </c>
      <c r="B19" s="32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483">
        <v>0</v>
      </c>
      <c r="I19" s="483">
        <v>0</v>
      </c>
      <c r="J19" s="483">
        <v>0</v>
      </c>
      <c r="K19" s="483">
        <v>0</v>
      </c>
      <c r="L19" s="18">
        <v>0</v>
      </c>
      <c r="M19" s="18">
        <v>0</v>
      </c>
      <c r="N19" s="18">
        <v>0</v>
      </c>
      <c r="O19" s="89">
        <v>0</v>
      </c>
      <c r="P19" s="89">
        <v>0</v>
      </c>
      <c r="Q19" s="19">
        <v>0</v>
      </c>
    </row>
    <row r="20" spans="1:17" ht="23.25" customHeight="1">
      <c r="A20" s="321" t="s">
        <v>265</v>
      </c>
      <c r="B20" s="32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483">
        <v>0</v>
      </c>
      <c r="I20" s="483">
        <v>0</v>
      </c>
      <c r="J20" s="483">
        <v>0</v>
      </c>
      <c r="K20" s="483">
        <v>0</v>
      </c>
      <c r="L20" s="18">
        <v>0</v>
      </c>
      <c r="M20" s="18">
        <v>0</v>
      </c>
      <c r="N20" s="18">
        <v>0</v>
      </c>
      <c r="O20" s="89">
        <v>0</v>
      </c>
      <c r="P20" s="89">
        <v>0</v>
      </c>
      <c r="Q20" s="19">
        <v>0</v>
      </c>
    </row>
    <row r="21" spans="1:17" ht="23.25" customHeight="1">
      <c r="A21" s="321" t="s">
        <v>266</v>
      </c>
      <c r="B21" s="32">
        <v>0</v>
      </c>
      <c r="C21" s="18">
        <v>0</v>
      </c>
      <c r="D21" s="18">
        <v>0</v>
      </c>
      <c r="E21" s="18">
        <v>0</v>
      </c>
      <c r="F21" s="18">
        <v>0</v>
      </c>
      <c r="G21" s="18">
        <v>0</v>
      </c>
      <c r="H21" s="483">
        <v>0</v>
      </c>
      <c r="I21" s="483">
        <v>0</v>
      </c>
      <c r="J21" s="483">
        <v>0</v>
      </c>
      <c r="K21" s="483">
        <v>0</v>
      </c>
      <c r="L21" s="18">
        <v>0</v>
      </c>
      <c r="M21" s="18">
        <v>0</v>
      </c>
      <c r="N21" s="18">
        <v>0</v>
      </c>
      <c r="O21" s="89">
        <v>0</v>
      </c>
      <c r="P21" s="89">
        <v>0</v>
      </c>
      <c r="Q21" s="19">
        <v>0</v>
      </c>
    </row>
    <row r="22" spans="1:17" ht="23.25" customHeight="1">
      <c r="A22" s="321" t="s">
        <v>267</v>
      </c>
      <c r="B22" s="32">
        <v>0</v>
      </c>
      <c r="C22" s="18">
        <v>0</v>
      </c>
      <c r="D22" s="18">
        <v>0</v>
      </c>
      <c r="E22" s="18">
        <v>0</v>
      </c>
      <c r="F22" s="18">
        <v>0</v>
      </c>
      <c r="G22" s="18">
        <v>0</v>
      </c>
      <c r="H22" s="483">
        <v>0</v>
      </c>
      <c r="I22" s="483">
        <v>0</v>
      </c>
      <c r="J22" s="483">
        <v>0</v>
      </c>
      <c r="K22" s="483">
        <v>0</v>
      </c>
      <c r="L22" s="18">
        <v>0</v>
      </c>
      <c r="M22" s="18">
        <v>0</v>
      </c>
      <c r="N22" s="18">
        <v>0</v>
      </c>
      <c r="O22" s="89">
        <v>0</v>
      </c>
      <c r="P22" s="89">
        <v>0</v>
      </c>
      <c r="Q22" s="19">
        <v>0</v>
      </c>
    </row>
    <row r="23" spans="1:17" ht="23.25" customHeight="1">
      <c r="A23" s="321" t="s">
        <v>268</v>
      </c>
      <c r="B23" s="32">
        <v>0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483">
        <v>0</v>
      </c>
      <c r="I23" s="483">
        <v>0</v>
      </c>
      <c r="J23" s="483">
        <v>0</v>
      </c>
      <c r="K23" s="483">
        <v>0</v>
      </c>
      <c r="L23" s="18">
        <v>0</v>
      </c>
      <c r="M23" s="18">
        <v>0</v>
      </c>
      <c r="N23" s="18">
        <v>0</v>
      </c>
      <c r="O23" s="89">
        <v>0</v>
      </c>
      <c r="P23" s="89">
        <v>0</v>
      </c>
      <c r="Q23" s="19">
        <v>0</v>
      </c>
    </row>
    <row r="24" spans="1:17" ht="23.25" customHeight="1">
      <c r="A24" s="321" t="s">
        <v>269</v>
      </c>
      <c r="B24" s="32">
        <v>0</v>
      </c>
      <c r="C24" s="18">
        <v>0</v>
      </c>
      <c r="D24" s="18">
        <v>0</v>
      </c>
      <c r="E24" s="18">
        <v>0</v>
      </c>
      <c r="F24" s="18">
        <v>0</v>
      </c>
      <c r="G24" s="18">
        <v>0</v>
      </c>
      <c r="H24" s="483">
        <v>0</v>
      </c>
      <c r="I24" s="483">
        <v>0</v>
      </c>
      <c r="J24" s="483">
        <v>0</v>
      </c>
      <c r="K24" s="483">
        <v>0</v>
      </c>
      <c r="L24" s="18">
        <v>0</v>
      </c>
      <c r="M24" s="18">
        <v>0</v>
      </c>
      <c r="N24" s="18">
        <v>0</v>
      </c>
      <c r="O24" s="89">
        <v>0</v>
      </c>
      <c r="P24" s="89">
        <v>0</v>
      </c>
      <c r="Q24" s="19">
        <v>0</v>
      </c>
    </row>
    <row r="25" spans="1:17" ht="23.25" customHeight="1">
      <c r="A25" s="321" t="s">
        <v>270</v>
      </c>
      <c r="B25" s="32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483">
        <v>0</v>
      </c>
      <c r="I25" s="483">
        <v>0</v>
      </c>
      <c r="J25" s="483">
        <v>0</v>
      </c>
      <c r="K25" s="483">
        <v>0</v>
      </c>
      <c r="L25" s="18">
        <v>0</v>
      </c>
      <c r="M25" s="18">
        <v>0</v>
      </c>
      <c r="N25" s="18">
        <v>0</v>
      </c>
      <c r="O25" s="89">
        <v>0</v>
      </c>
      <c r="P25" s="89">
        <v>0</v>
      </c>
      <c r="Q25" s="19">
        <v>0</v>
      </c>
    </row>
    <row r="26" spans="1:17" ht="23.25" customHeight="1">
      <c r="A26" s="325" t="s">
        <v>271</v>
      </c>
      <c r="B26" s="34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484">
        <v>0</v>
      </c>
      <c r="I26" s="484">
        <v>0</v>
      </c>
      <c r="J26" s="484">
        <v>0</v>
      </c>
      <c r="K26" s="484">
        <v>0</v>
      </c>
      <c r="L26" s="23">
        <v>0</v>
      </c>
      <c r="M26" s="23">
        <v>0</v>
      </c>
      <c r="N26" s="23">
        <v>0</v>
      </c>
      <c r="O26" s="90">
        <v>0</v>
      </c>
      <c r="P26" s="90">
        <v>0</v>
      </c>
      <c r="Q26" s="24">
        <v>0</v>
      </c>
    </row>
    <row r="27" spans="1:17" s="308" customFormat="1" ht="23.25" customHeight="1">
      <c r="A27" s="606" t="s">
        <v>714</v>
      </c>
      <c r="B27" s="606"/>
      <c r="C27" s="606"/>
      <c r="D27" s="606"/>
      <c r="E27" s="606"/>
      <c r="F27" s="606"/>
      <c r="G27" s="606"/>
      <c r="O27" s="438"/>
      <c r="P27" s="438"/>
      <c r="Q27" s="439" t="s">
        <v>715</v>
      </c>
    </row>
    <row r="28" spans="1:17" ht="23.25" customHeight="1">
      <c r="A28" s="485" t="s">
        <v>716</v>
      </c>
      <c r="B28" s="486"/>
      <c r="C28" s="486"/>
      <c r="D28" s="486"/>
      <c r="E28" s="486"/>
      <c r="F28" s="486"/>
      <c r="G28" s="486"/>
      <c r="H28" s="486"/>
      <c r="I28" s="486"/>
    </row>
    <row r="29" spans="1:17" ht="23.25" customHeight="1">
      <c r="A29" s="485" t="s">
        <v>717</v>
      </c>
      <c r="B29" s="486"/>
      <c r="C29" s="486"/>
      <c r="D29" s="486"/>
      <c r="E29" s="486"/>
      <c r="F29" s="486"/>
      <c r="G29" s="486"/>
      <c r="H29" s="486"/>
      <c r="I29" s="486"/>
    </row>
    <row r="30" spans="1:17" ht="23.25" customHeight="1">
      <c r="A30" s="485" t="s">
        <v>718</v>
      </c>
      <c r="B30" s="486"/>
      <c r="C30" s="486"/>
      <c r="D30" s="486"/>
      <c r="E30" s="486"/>
      <c r="F30" s="486"/>
      <c r="G30" s="486"/>
      <c r="H30" s="486"/>
      <c r="I30" s="486"/>
    </row>
    <row r="31" spans="1:17" ht="23.25" customHeight="1">
      <c r="A31" s="485" t="s">
        <v>719</v>
      </c>
    </row>
  </sheetData>
  <mergeCells count="12">
    <mergeCell ref="J5:K5"/>
    <mergeCell ref="A27:G27"/>
    <mergeCell ref="A2:J2"/>
    <mergeCell ref="A3:B3"/>
    <mergeCell ref="O3:Q3"/>
    <mergeCell ref="A4:A6"/>
    <mergeCell ref="B4:K4"/>
    <mergeCell ref="L4:Q5"/>
    <mergeCell ref="B5:C5"/>
    <mergeCell ref="D5:E5"/>
    <mergeCell ref="F5:G5"/>
    <mergeCell ref="H5:I5"/>
  </mergeCells>
  <phoneticPr fontId="3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2"/>
  <sheetViews>
    <sheetView workbookViewId="0">
      <selection activeCell="F25" sqref="F25"/>
    </sheetView>
  </sheetViews>
  <sheetFormatPr defaultRowHeight="16.5"/>
  <cols>
    <col min="1" max="2" width="7.375" style="310" customWidth="1"/>
    <col min="3" max="3" width="8.75" style="310" customWidth="1"/>
    <col min="4" max="4" width="9" style="310" customWidth="1"/>
    <col min="5" max="5" width="9.75" style="310" customWidth="1"/>
    <col min="6" max="7" width="7.375" style="310" customWidth="1"/>
    <col min="8" max="8" width="9" style="310" customWidth="1"/>
    <col min="9" max="9" width="9.75" style="310" customWidth="1"/>
    <col min="10" max="11" width="7.375" style="310" customWidth="1"/>
    <col min="12" max="12" width="9" style="310" customWidth="1"/>
    <col min="13" max="13" width="9.75" style="310" customWidth="1"/>
    <col min="14" max="15" width="7.375" style="310" customWidth="1"/>
    <col min="16" max="16" width="9" style="310" customWidth="1"/>
    <col min="17" max="17" width="9.75" style="310" customWidth="1"/>
    <col min="18" max="19" width="7.375" style="310" customWidth="1"/>
    <col min="20" max="20" width="9" style="310" customWidth="1"/>
    <col min="21" max="21" width="9.75" style="310" customWidth="1"/>
    <col min="22" max="16384" width="9" style="310"/>
  </cols>
  <sheetData>
    <row r="1" spans="1:23" s="308" customFormat="1" ht="16.5" customHeight="1"/>
    <row r="2" spans="1:23" ht="24" customHeight="1">
      <c r="A2" s="607" t="s">
        <v>720</v>
      </c>
      <c r="B2" s="607"/>
      <c r="C2" s="607"/>
      <c r="D2" s="607"/>
      <c r="E2" s="607"/>
      <c r="F2" s="607"/>
      <c r="G2" s="607"/>
    </row>
    <row r="3" spans="1:23" s="308" customFormat="1" ht="24" customHeight="1">
      <c r="A3" s="608" t="s">
        <v>450</v>
      </c>
      <c r="B3" s="608"/>
      <c r="C3" s="311"/>
      <c r="D3" s="311"/>
      <c r="E3" s="311"/>
      <c r="S3" s="609" t="s">
        <v>451</v>
      </c>
      <c r="T3" s="609"/>
      <c r="U3" s="609"/>
    </row>
    <row r="4" spans="1:23" ht="35.25" customHeight="1">
      <c r="A4" s="648" t="s">
        <v>721</v>
      </c>
      <c r="B4" s="613" t="s">
        <v>722</v>
      </c>
      <c r="C4" s="613"/>
      <c r="D4" s="613"/>
      <c r="E4" s="613"/>
      <c r="F4" s="613" t="s">
        <v>723</v>
      </c>
      <c r="G4" s="613"/>
      <c r="H4" s="613"/>
      <c r="I4" s="613"/>
      <c r="J4" s="613" t="s">
        <v>724</v>
      </c>
      <c r="K4" s="613"/>
      <c r="L4" s="613"/>
      <c r="M4" s="613"/>
      <c r="N4" s="613" t="s">
        <v>725</v>
      </c>
      <c r="O4" s="613"/>
      <c r="P4" s="613"/>
      <c r="Q4" s="613"/>
      <c r="R4" s="613" t="s">
        <v>726</v>
      </c>
      <c r="S4" s="613"/>
      <c r="T4" s="613"/>
      <c r="U4" s="613"/>
    </row>
    <row r="5" spans="1:23" ht="76.5" customHeight="1">
      <c r="A5" s="648"/>
      <c r="B5" s="312" t="s">
        <v>727</v>
      </c>
      <c r="C5" s="312" t="s">
        <v>728</v>
      </c>
      <c r="D5" s="312" t="s">
        <v>729</v>
      </c>
      <c r="E5" s="312" t="s">
        <v>730</v>
      </c>
      <c r="F5" s="312" t="s">
        <v>731</v>
      </c>
      <c r="G5" s="312" t="s">
        <v>732</v>
      </c>
      <c r="H5" s="312" t="s">
        <v>729</v>
      </c>
      <c r="I5" s="312" t="s">
        <v>730</v>
      </c>
      <c r="J5" s="312" t="s">
        <v>731</v>
      </c>
      <c r="K5" s="312" t="s">
        <v>728</v>
      </c>
      <c r="L5" s="312" t="s">
        <v>729</v>
      </c>
      <c r="M5" s="312" t="s">
        <v>730</v>
      </c>
      <c r="N5" s="312" t="s">
        <v>733</v>
      </c>
      <c r="O5" s="312" t="s">
        <v>728</v>
      </c>
      <c r="P5" s="312" t="s">
        <v>729</v>
      </c>
      <c r="Q5" s="312" t="s">
        <v>734</v>
      </c>
      <c r="R5" s="312" t="s">
        <v>733</v>
      </c>
      <c r="S5" s="312" t="s">
        <v>728</v>
      </c>
      <c r="T5" s="312" t="s">
        <v>729</v>
      </c>
      <c r="U5" s="312" t="s">
        <v>734</v>
      </c>
    </row>
    <row r="6" spans="1:23" s="315" customFormat="1" ht="27.75" customHeight="1">
      <c r="A6" s="487">
        <v>2017</v>
      </c>
      <c r="B6" s="488">
        <v>1</v>
      </c>
      <c r="C6" s="489">
        <v>5</v>
      </c>
      <c r="D6" s="489">
        <v>10</v>
      </c>
      <c r="E6" s="489">
        <v>50</v>
      </c>
      <c r="F6" s="489">
        <v>1</v>
      </c>
      <c r="G6" s="489">
        <v>5</v>
      </c>
      <c r="H6" s="489">
        <v>10</v>
      </c>
      <c r="I6" s="489">
        <v>50</v>
      </c>
      <c r="J6" s="489">
        <v>0</v>
      </c>
      <c r="K6" s="489">
        <v>0</v>
      </c>
      <c r="L6" s="489">
        <v>0</v>
      </c>
      <c r="M6" s="489">
        <v>0</v>
      </c>
      <c r="N6" s="489">
        <v>0</v>
      </c>
      <c r="O6" s="489">
        <v>0</v>
      </c>
      <c r="P6" s="489">
        <v>0</v>
      </c>
      <c r="Q6" s="489">
        <v>0</v>
      </c>
      <c r="R6" s="489">
        <v>0</v>
      </c>
      <c r="S6" s="489">
        <v>0</v>
      </c>
      <c r="T6" s="489">
        <v>0</v>
      </c>
      <c r="U6" s="490">
        <v>0</v>
      </c>
      <c r="V6" s="447"/>
      <c r="W6" s="447"/>
    </row>
    <row r="7" spans="1:23" s="315" customFormat="1" ht="27.75" customHeight="1">
      <c r="A7" s="487">
        <v>2018</v>
      </c>
      <c r="B7" s="488">
        <v>1</v>
      </c>
      <c r="C7" s="489">
        <v>1</v>
      </c>
      <c r="D7" s="489">
        <v>5</v>
      </c>
      <c r="E7" s="489">
        <v>46</v>
      </c>
      <c r="F7" s="489">
        <v>1</v>
      </c>
      <c r="G7" s="489">
        <v>1</v>
      </c>
      <c r="H7" s="489">
        <v>5</v>
      </c>
      <c r="I7" s="489">
        <v>46</v>
      </c>
      <c r="J7" s="489">
        <v>0</v>
      </c>
      <c r="K7" s="489">
        <v>0</v>
      </c>
      <c r="L7" s="489">
        <v>0</v>
      </c>
      <c r="M7" s="489">
        <v>0</v>
      </c>
      <c r="N7" s="489">
        <v>0</v>
      </c>
      <c r="O7" s="489">
        <v>0</v>
      </c>
      <c r="P7" s="489">
        <v>0</v>
      </c>
      <c r="Q7" s="489">
        <v>0</v>
      </c>
      <c r="R7" s="489">
        <v>0</v>
      </c>
      <c r="S7" s="489">
        <v>0</v>
      </c>
      <c r="T7" s="489">
        <v>0</v>
      </c>
      <c r="U7" s="490">
        <v>0</v>
      </c>
      <c r="V7" s="447"/>
      <c r="W7" s="447"/>
    </row>
    <row r="8" spans="1:23" s="315" customFormat="1" ht="27.75" customHeight="1">
      <c r="A8" s="313">
        <v>2019</v>
      </c>
      <c r="B8" s="215">
        <v>1</v>
      </c>
      <c r="C8" s="189">
        <v>0</v>
      </c>
      <c r="D8" s="189">
        <v>6</v>
      </c>
      <c r="E8" s="189">
        <v>40</v>
      </c>
      <c r="F8" s="189">
        <v>1</v>
      </c>
      <c r="G8" s="189">
        <v>0</v>
      </c>
      <c r="H8" s="189">
        <v>6</v>
      </c>
      <c r="I8" s="189">
        <v>40</v>
      </c>
      <c r="J8" s="189">
        <v>0</v>
      </c>
      <c r="K8" s="189">
        <v>0</v>
      </c>
      <c r="L8" s="189">
        <v>0</v>
      </c>
      <c r="M8" s="189">
        <v>0</v>
      </c>
      <c r="N8" s="189">
        <v>0</v>
      </c>
      <c r="O8" s="189">
        <v>0</v>
      </c>
      <c r="P8" s="189">
        <v>0</v>
      </c>
      <c r="Q8" s="189">
        <v>0</v>
      </c>
      <c r="R8" s="491">
        <v>0</v>
      </c>
      <c r="S8" s="491">
        <v>0</v>
      </c>
      <c r="T8" s="491">
        <v>0</v>
      </c>
      <c r="U8" s="492">
        <v>0</v>
      </c>
      <c r="V8" s="447"/>
      <c r="W8" s="447"/>
    </row>
    <row r="9" spans="1:23" s="315" customFormat="1" ht="27.75" customHeight="1">
      <c r="A9" s="313">
        <v>2020</v>
      </c>
      <c r="B9" s="215">
        <v>1</v>
      </c>
      <c r="C9" s="189">
        <v>10</v>
      </c>
      <c r="D9" s="189">
        <v>6</v>
      </c>
      <c r="E9" s="189">
        <v>44</v>
      </c>
      <c r="F9" s="189">
        <v>1</v>
      </c>
      <c r="G9" s="189">
        <v>10</v>
      </c>
      <c r="H9" s="189">
        <v>6</v>
      </c>
      <c r="I9" s="189">
        <v>44</v>
      </c>
      <c r="J9" s="189">
        <v>0</v>
      </c>
      <c r="K9" s="189">
        <v>0</v>
      </c>
      <c r="L9" s="189">
        <v>0</v>
      </c>
      <c r="M9" s="189">
        <v>0</v>
      </c>
      <c r="N9" s="189">
        <v>0</v>
      </c>
      <c r="O9" s="189">
        <v>0</v>
      </c>
      <c r="P9" s="189">
        <v>0</v>
      </c>
      <c r="Q9" s="189">
        <v>0</v>
      </c>
      <c r="R9" s="491">
        <v>0</v>
      </c>
      <c r="S9" s="491">
        <v>0</v>
      </c>
      <c r="T9" s="491">
        <v>0</v>
      </c>
      <c r="U9" s="492">
        <v>0</v>
      </c>
      <c r="V9" s="447"/>
      <c r="W9" s="447"/>
    </row>
    <row r="10" spans="1:23" s="315" customFormat="1" ht="27.75" customHeight="1">
      <c r="A10" s="313">
        <v>2021</v>
      </c>
      <c r="B10" s="215">
        <v>1</v>
      </c>
      <c r="C10" s="189">
        <v>3</v>
      </c>
      <c r="D10" s="189">
        <v>9</v>
      </c>
      <c r="E10" s="189">
        <v>38</v>
      </c>
      <c r="F10" s="189">
        <v>1</v>
      </c>
      <c r="G10" s="189">
        <v>3</v>
      </c>
      <c r="H10" s="189">
        <v>9</v>
      </c>
      <c r="I10" s="189">
        <v>38</v>
      </c>
      <c r="J10" s="189">
        <v>0</v>
      </c>
      <c r="K10" s="189">
        <v>0</v>
      </c>
      <c r="L10" s="189">
        <v>0</v>
      </c>
      <c r="M10" s="189">
        <v>0</v>
      </c>
      <c r="N10" s="189">
        <v>0</v>
      </c>
      <c r="O10" s="189">
        <v>0</v>
      </c>
      <c r="P10" s="189">
        <v>0</v>
      </c>
      <c r="Q10" s="189">
        <v>0</v>
      </c>
      <c r="R10" s="491">
        <v>0</v>
      </c>
      <c r="S10" s="491">
        <v>0</v>
      </c>
      <c r="T10" s="491">
        <v>0</v>
      </c>
      <c r="U10" s="492">
        <v>0</v>
      </c>
      <c r="V10" s="447"/>
      <c r="W10" s="447"/>
    </row>
    <row r="11" spans="1:23" ht="27.75" customHeight="1">
      <c r="A11" s="493">
        <v>2022</v>
      </c>
      <c r="B11" s="219">
        <f>F11+J11+N11+R11</f>
        <v>1</v>
      </c>
      <c r="C11" s="220">
        <f>SUM(G11,K11,O11,S11)</f>
        <v>4</v>
      </c>
      <c r="D11" s="220">
        <f>SUM(H11,L11,P11,T11)</f>
        <v>5</v>
      </c>
      <c r="E11" s="220">
        <f>SUM(I11,M11,Q11,U11)</f>
        <v>37</v>
      </c>
      <c r="F11" s="220">
        <v>1</v>
      </c>
      <c r="G11" s="220">
        <v>4</v>
      </c>
      <c r="H11" s="220">
        <v>5</v>
      </c>
      <c r="I11" s="220">
        <v>37</v>
      </c>
      <c r="J11" s="220">
        <v>0</v>
      </c>
      <c r="K11" s="220">
        <v>0</v>
      </c>
      <c r="L11" s="220">
        <v>0</v>
      </c>
      <c r="M11" s="220">
        <v>0</v>
      </c>
      <c r="N11" s="220">
        <v>0</v>
      </c>
      <c r="O11" s="220">
        <v>0</v>
      </c>
      <c r="P11" s="220">
        <v>0</v>
      </c>
      <c r="Q11" s="220">
        <v>0</v>
      </c>
      <c r="R11" s="494">
        <v>0</v>
      </c>
      <c r="S11" s="494">
        <v>0</v>
      </c>
      <c r="T11" s="494">
        <v>0</v>
      </c>
      <c r="U11" s="495">
        <v>0</v>
      </c>
      <c r="V11" s="447"/>
      <c r="W11" s="447"/>
    </row>
    <row r="12" spans="1:23" s="308" customFormat="1" ht="27.75" customHeight="1">
      <c r="A12" s="606" t="s">
        <v>735</v>
      </c>
      <c r="B12" s="606"/>
      <c r="C12" s="606"/>
      <c r="D12" s="329"/>
      <c r="E12" s="329"/>
      <c r="S12" s="438"/>
      <c r="T12" s="438"/>
      <c r="U12" s="439" t="s">
        <v>715</v>
      </c>
      <c r="V12" s="496"/>
      <c r="W12" s="496"/>
    </row>
  </sheetData>
  <mergeCells count="10">
    <mergeCell ref="A12:C12"/>
    <mergeCell ref="A2:G2"/>
    <mergeCell ref="A3:B3"/>
    <mergeCell ref="S3:U3"/>
    <mergeCell ref="A4:A5"/>
    <mergeCell ref="B4:E4"/>
    <mergeCell ref="F4:I4"/>
    <mergeCell ref="J4:M4"/>
    <mergeCell ref="N4:Q4"/>
    <mergeCell ref="R4:U4"/>
  </mergeCells>
  <phoneticPr fontId="3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Y28"/>
  <sheetViews>
    <sheetView workbookViewId="0">
      <selection activeCell="AC17" sqref="AC17"/>
    </sheetView>
  </sheetViews>
  <sheetFormatPr defaultRowHeight="16.5"/>
  <cols>
    <col min="1" max="1" width="11" style="310" customWidth="1"/>
    <col min="2" max="3" width="7.875" style="310" customWidth="1"/>
    <col min="4" max="4" width="8.125" style="310" customWidth="1"/>
    <col min="5" max="5" width="11.5" style="310" customWidth="1"/>
    <col min="6" max="6" width="6.625" style="310" customWidth="1"/>
    <col min="7" max="7" width="9.625" style="440" bestFit="1" customWidth="1"/>
    <col min="8" max="8" width="9.125" style="310" customWidth="1"/>
    <col min="9" max="9" width="7.875" style="310" customWidth="1"/>
    <col min="10" max="11" width="6.75" style="310" customWidth="1"/>
    <col min="12" max="13" width="5.75" style="310" customWidth="1"/>
    <col min="14" max="14" width="7.125" style="310" customWidth="1"/>
    <col min="15" max="15" width="5.75" style="310" customWidth="1"/>
    <col min="16" max="16" width="7.125" style="310" customWidth="1"/>
    <col min="17" max="17" width="5.75" style="310" customWidth="1"/>
    <col min="18" max="18" width="7.125" style="310" customWidth="1"/>
    <col min="19" max="19" width="8.875" style="310" customWidth="1"/>
    <col min="20" max="20" width="7.625" style="310" customWidth="1"/>
    <col min="21" max="21" width="8.375" style="310" customWidth="1"/>
    <col min="22" max="22" width="7.75" style="310" customWidth="1"/>
    <col min="23" max="23" width="6" style="310" customWidth="1"/>
    <col min="24" max="16384" width="9" style="310"/>
  </cols>
  <sheetData>
    <row r="1" spans="1:25" s="308" customFormat="1" ht="16.5" customHeight="1">
      <c r="G1" s="434"/>
    </row>
    <row r="2" spans="1:25" ht="21" customHeight="1">
      <c r="A2" s="652" t="s">
        <v>635</v>
      </c>
      <c r="B2" s="652"/>
      <c r="C2" s="652"/>
      <c r="D2" s="652"/>
      <c r="E2" s="652"/>
      <c r="F2" s="652"/>
      <c r="G2" s="652"/>
      <c r="H2" s="652"/>
      <c r="I2" s="652"/>
      <c r="J2" s="652"/>
    </row>
    <row r="3" spans="1:25" s="308" customFormat="1" ht="21" customHeight="1">
      <c r="A3" s="435" t="s">
        <v>44</v>
      </c>
      <c r="B3" s="311"/>
      <c r="C3" s="311"/>
      <c r="D3" s="311"/>
      <c r="E3" s="311"/>
      <c r="F3" s="311"/>
      <c r="G3" s="434"/>
      <c r="V3" s="609" t="s">
        <v>636</v>
      </c>
      <c r="W3" s="609"/>
    </row>
    <row r="4" spans="1:25">
      <c r="A4" s="649" t="s">
        <v>782</v>
      </c>
      <c r="B4" s="613" t="s">
        <v>637</v>
      </c>
      <c r="C4" s="613" t="s">
        <v>638</v>
      </c>
      <c r="D4" s="613"/>
      <c r="E4" s="613"/>
      <c r="F4" s="613" t="s">
        <v>639</v>
      </c>
      <c r="G4" s="613"/>
      <c r="H4" s="613"/>
      <c r="I4" s="613"/>
      <c r="J4" s="613"/>
      <c r="K4" s="613"/>
      <c r="L4" s="613" t="s">
        <v>640</v>
      </c>
      <c r="M4" s="613"/>
      <c r="N4" s="613"/>
      <c r="O4" s="613"/>
      <c r="P4" s="613"/>
      <c r="Q4" s="613"/>
      <c r="R4" s="613"/>
      <c r="S4" s="613"/>
      <c r="T4" s="613"/>
      <c r="U4" s="613"/>
      <c r="V4" s="613"/>
      <c r="W4" s="613"/>
    </row>
    <row r="5" spans="1:25">
      <c r="A5" s="650"/>
      <c r="B5" s="613"/>
      <c r="C5" s="613" t="s">
        <v>641</v>
      </c>
      <c r="D5" s="613" t="s">
        <v>642</v>
      </c>
      <c r="E5" s="613" t="s">
        <v>643</v>
      </c>
      <c r="F5" s="613" t="s">
        <v>611</v>
      </c>
      <c r="G5" s="613" t="s">
        <v>644</v>
      </c>
      <c r="H5" s="613" t="s">
        <v>645</v>
      </c>
      <c r="I5" s="613" t="s">
        <v>646</v>
      </c>
      <c r="J5" s="613" t="s">
        <v>647</v>
      </c>
      <c r="K5" s="613" t="s">
        <v>648</v>
      </c>
      <c r="L5" s="613" t="s">
        <v>649</v>
      </c>
      <c r="M5" s="613"/>
      <c r="N5" s="613"/>
      <c r="O5" s="613" t="s">
        <v>650</v>
      </c>
      <c r="P5" s="613"/>
      <c r="Q5" s="613"/>
      <c r="R5" s="613"/>
      <c r="S5" s="613" t="s">
        <v>651</v>
      </c>
      <c r="T5" s="613"/>
      <c r="U5" s="613"/>
      <c r="V5" s="613"/>
      <c r="W5" s="613"/>
    </row>
    <row r="6" spans="1:25" ht="42" customHeight="1">
      <c r="A6" s="650"/>
      <c r="B6" s="613"/>
      <c r="C6" s="613"/>
      <c r="D6" s="613"/>
      <c r="E6" s="613"/>
      <c r="F6" s="613"/>
      <c r="G6" s="613"/>
      <c r="H6" s="613"/>
      <c r="I6" s="613"/>
      <c r="J6" s="613"/>
      <c r="K6" s="613"/>
      <c r="L6" s="613" t="s">
        <v>652</v>
      </c>
      <c r="M6" s="613" t="s">
        <v>653</v>
      </c>
      <c r="N6" s="613" t="s">
        <v>654</v>
      </c>
      <c r="O6" s="613" t="s">
        <v>655</v>
      </c>
      <c r="P6" s="613"/>
      <c r="Q6" s="613" t="s">
        <v>656</v>
      </c>
      <c r="R6" s="613"/>
      <c r="S6" s="613" t="s">
        <v>657</v>
      </c>
      <c r="T6" s="613" t="s">
        <v>658</v>
      </c>
      <c r="U6" s="613" t="s">
        <v>659</v>
      </c>
      <c r="V6" s="613" t="s">
        <v>660</v>
      </c>
      <c r="W6" s="613" t="s">
        <v>661</v>
      </c>
    </row>
    <row r="7" spans="1:25" ht="28.5" customHeight="1">
      <c r="A7" s="651"/>
      <c r="B7" s="613"/>
      <c r="C7" s="613"/>
      <c r="D7" s="613"/>
      <c r="E7" s="613"/>
      <c r="F7" s="613"/>
      <c r="G7" s="613"/>
      <c r="H7" s="613"/>
      <c r="I7" s="613"/>
      <c r="J7" s="613"/>
      <c r="K7" s="613"/>
      <c r="L7" s="613"/>
      <c r="M7" s="613"/>
      <c r="N7" s="613"/>
      <c r="O7" s="312" t="s">
        <v>653</v>
      </c>
      <c r="P7" s="312" t="s">
        <v>654</v>
      </c>
      <c r="Q7" s="312" t="s">
        <v>653</v>
      </c>
      <c r="R7" s="312" t="s">
        <v>662</v>
      </c>
      <c r="S7" s="613"/>
      <c r="T7" s="613"/>
      <c r="U7" s="613"/>
      <c r="V7" s="613"/>
      <c r="W7" s="613"/>
    </row>
    <row r="8" spans="1:25" s="315" customFormat="1" ht="20.25" customHeight="1">
      <c r="A8" s="313">
        <v>2017</v>
      </c>
      <c r="B8" s="338">
        <v>2</v>
      </c>
      <c r="C8" s="154">
        <v>57</v>
      </c>
      <c r="D8" s="154">
        <v>46</v>
      </c>
      <c r="E8" s="154">
        <v>11</v>
      </c>
      <c r="F8" s="154">
        <v>4</v>
      </c>
      <c r="G8" s="154">
        <v>2</v>
      </c>
      <c r="H8" s="154">
        <v>0</v>
      </c>
      <c r="I8" s="154">
        <v>2</v>
      </c>
      <c r="J8" s="154">
        <v>0</v>
      </c>
      <c r="K8" s="154">
        <v>0</v>
      </c>
      <c r="L8" s="154">
        <v>57</v>
      </c>
      <c r="M8" s="154">
        <v>52</v>
      </c>
      <c r="N8" s="154">
        <v>5</v>
      </c>
      <c r="O8" s="154">
        <v>0</v>
      </c>
      <c r="P8" s="154">
        <v>0</v>
      </c>
      <c r="Q8" s="154">
        <v>52</v>
      </c>
      <c r="R8" s="154">
        <v>5</v>
      </c>
      <c r="S8" s="154">
        <v>0</v>
      </c>
      <c r="T8" s="154">
        <v>0</v>
      </c>
      <c r="U8" s="154">
        <v>0</v>
      </c>
      <c r="V8" s="154">
        <v>57</v>
      </c>
      <c r="W8" s="155">
        <v>0</v>
      </c>
      <c r="X8" s="436"/>
      <c r="Y8" s="436"/>
    </row>
    <row r="9" spans="1:25" s="315" customFormat="1" ht="20.25" customHeight="1">
      <c r="A9" s="313">
        <v>2018</v>
      </c>
      <c r="B9" s="338">
        <v>2</v>
      </c>
      <c r="C9" s="154">
        <v>5</v>
      </c>
      <c r="D9" s="154">
        <v>3</v>
      </c>
      <c r="E9" s="154">
        <v>2</v>
      </c>
      <c r="F9" s="154">
        <v>6</v>
      </c>
      <c r="G9" s="154">
        <v>5</v>
      </c>
      <c r="H9" s="154">
        <v>0</v>
      </c>
      <c r="I9" s="154">
        <v>0</v>
      </c>
      <c r="J9" s="197">
        <v>1</v>
      </c>
      <c r="K9" s="197">
        <v>0</v>
      </c>
      <c r="L9" s="154">
        <v>59</v>
      </c>
      <c r="M9" s="154">
        <v>54</v>
      </c>
      <c r="N9" s="154">
        <v>5</v>
      </c>
      <c r="O9" s="154">
        <v>0</v>
      </c>
      <c r="P9" s="154">
        <v>0</v>
      </c>
      <c r="Q9" s="154">
        <v>54</v>
      </c>
      <c r="R9" s="154">
        <v>5</v>
      </c>
      <c r="S9" s="154">
        <v>0</v>
      </c>
      <c r="T9" s="154">
        <v>0</v>
      </c>
      <c r="U9" s="154">
        <v>0</v>
      </c>
      <c r="V9" s="154">
        <v>59</v>
      </c>
      <c r="W9" s="155">
        <v>0</v>
      </c>
      <c r="X9" s="436"/>
      <c r="Y9" s="436"/>
    </row>
    <row r="10" spans="1:25" s="315" customFormat="1" ht="20.25" customHeight="1">
      <c r="A10" s="313">
        <v>2019</v>
      </c>
      <c r="B10" s="338">
        <v>2</v>
      </c>
      <c r="C10" s="154">
        <v>6</v>
      </c>
      <c r="D10" s="154">
        <v>4</v>
      </c>
      <c r="E10" s="154">
        <v>2</v>
      </c>
      <c r="F10" s="154">
        <v>6</v>
      </c>
      <c r="G10" s="154">
        <v>4</v>
      </c>
      <c r="H10" s="154">
        <v>0</v>
      </c>
      <c r="I10" s="154">
        <v>1</v>
      </c>
      <c r="J10" s="154">
        <v>1</v>
      </c>
      <c r="K10" s="154">
        <v>0</v>
      </c>
      <c r="L10" s="154">
        <v>59</v>
      </c>
      <c r="M10" s="154">
        <v>54</v>
      </c>
      <c r="N10" s="154">
        <v>5</v>
      </c>
      <c r="O10" s="154">
        <v>0</v>
      </c>
      <c r="P10" s="154">
        <v>0</v>
      </c>
      <c r="Q10" s="154">
        <v>54</v>
      </c>
      <c r="R10" s="154">
        <v>5</v>
      </c>
      <c r="S10" s="154">
        <v>0</v>
      </c>
      <c r="T10" s="154">
        <v>0</v>
      </c>
      <c r="U10" s="154">
        <v>0</v>
      </c>
      <c r="V10" s="154">
        <v>59</v>
      </c>
      <c r="W10" s="155">
        <v>0</v>
      </c>
      <c r="Y10" s="436"/>
    </row>
    <row r="11" spans="1:25" s="315" customFormat="1" ht="20.25" customHeight="1">
      <c r="A11" s="313">
        <v>2020</v>
      </c>
      <c r="B11" s="338">
        <v>2</v>
      </c>
      <c r="C11" s="154">
        <v>1</v>
      </c>
      <c r="D11" s="154">
        <v>1</v>
      </c>
      <c r="E11" s="154">
        <v>0</v>
      </c>
      <c r="F11" s="154">
        <v>3</v>
      </c>
      <c r="G11" s="154">
        <v>1</v>
      </c>
      <c r="H11" s="154">
        <v>0</v>
      </c>
      <c r="I11" s="154">
        <v>0</v>
      </c>
      <c r="J11" s="154">
        <v>1</v>
      </c>
      <c r="K11" s="154">
        <v>1</v>
      </c>
      <c r="L11" s="154">
        <v>57</v>
      </c>
      <c r="M11" s="154">
        <v>52</v>
      </c>
      <c r="N11" s="154">
        <v>5</v>
      </c>
      <c r="O11" s="154">
        <v>0</v>
      </c>
      <c r="P11" s="154">
        <v>0</v>
      </c>
      <c r="Q11" s="154">
        <v>52</v>
      </c>
      <c r="R11" s="154">
        <v>5</v>
      </c>
      <c r="S11" s="154">
        <v>0</v>
      </c>
      <c r="T11" s="154">
        <v>0</v>
      </c>
      <c r="U11" s="154">
        <v>0</v>
      </c>
      <c r="V11" s="154">
        <v>57</v>
      </c>
      <c r="W11" s="155">
        <v>0</v>
      </c>
      <c r="Y11" s="436"/>
    </row>
    <row r="12" spans="1:25" s="315" customFormat="1" ht="20.25" customHeight="1">
      <c r="A12" s="313">
        <v>2021</v>
      </c>
      <c r="B12" s="338">
        <v>2</v>
      </c>
      <c r="C12" s="154">
        <v>2</v>
      </c>
      <c r="D12" s="154">
        <v>2</v>
      </c>
      <c r="E12" s="154">
        <v>0</v>
      </c>
      <c r="F12" s="154">
        <v>5</v>
      </c>
      <c r="G12" s="154">
        <v>1</v>
      </c>
      <c r="H12" s="154">
        <v>0</v>
      </c>
      <c r="I12" s="154">
        <v>1</v>
      </c>
      <c r="J12" s="154">
        <v>2</v>
      </c>
      <c r="K12" s="154">
        <v>1</v>
      </c>
      <c r="L12" s="154">
        <v>56</v>
      </c>
      <c r="M12" s="154">
        <v>51</v>
      </c>
      <c r="N12" s="154">
        <v>5</v>
      </c>
      <c r="O12" s="154">
        <v>1</v>
      </c>
      <c r="P12" s="154">
        <v>0</v>
      </c>
      <c r="Q12" s="154">
        <v>50</v>
      </c>
      <c r="R12" s="154">
        <v>5</v>
      </c>
      <c r="S12" s="154">
        <v>0</v>
      </c>
      <c r="T12" s="154">
        <v>0</v>
      </c>
      <c r="U12" s="154">
        <v>0</v>
      </c>
      <c r="V12" s="154">
        <v>56</v>
      </c>
      <c r="W12" s="155">
        <v>0</v>
      </c>
      <c r="Y12" s="436"/>
    </row>
    <row r="13" spans="1:25" ht="20.25" customHeight="1">
      <c r="A13" s="316">
        <v>2022</v>
      </c>
      <c r="B13" s="346">
        <f t="shared" ref="B13:W13" si="0">SUM(B14:B27)</f>
        <v>2</v>
      </c>
      <c r="C13" s="158">
        <f t="shared" si="0"/>
        <v>4</v>
      </c>
      <c r="D13" s="158">
        <f t="shared" si="0"/>
        <v>4</v>
      </c>
      <c r="E13" s="158">
        <f t="shared" si="0"/>
        <v>0</v>
      </c>
      <c r="F13" s="158">
        <f t="shared" si="0"/>
        <v>3</v>
      </c>
      <c r="G13" s="158">
        <f t="shared" si="0"/>
        <v>0</v>
      </c>
      <c r="H13" s="158">
        <f t="shared" si="0"/>
        <v>0</v>
      </c>
      <c r="I13" s="158">
        <f t="shared" si="0"/>
        <v>0</v>
      </c>
      <c r="J13" s="158">
        <f t="shared" si="0"/>
        <v>2</v>
      </c>
      <c r="K13" s="158">
        <f t="shared" si="0"/>
        <v>1</v>
      </c>
      <c r="L13" s="158">
        <f t="shared" si="0"/>
        <v>57</v>
      </c>
      <c r="M13" s="158">
        <f t="shared" si="0"/>
        <v>52</v>
      </c>
      <c r="N13" s="158">
        <f t="shared" si="0"/>
        <v>5</v>
      </c>
      <c r="O13" s="158">
        <f t="shared" si="0"/>
        <v>0</v>
      </c>
      <c r="P13" s="158">
        <f t="shared" si="0"/>
        <v>0</v>
      </c>
      <c r="Q13" s="158">
        <f t="shared" si="0"/>
        <v>52</v>
      </c>
      <c r="R13" s="158">
        <f t="shared" si="0"/>
        <v>5</v>
      </c>
      <c r="S13" s="158">
        <f t="shared" si="0"/>
        <v>0</v>
      </c>
      <c r="T13" s="158">
        <f t="shared" si="0"/>
        <v>0</v>
      </c>
      <c r="U13" s="158">
        <f t="shared" si="0"/>
        <v>0</v>
      </c>
      <c r="V13" s="158">
        <f t="shared" si="0"/>
        <v>57</v>
      </c>
      <c r="W13" s="159">
        <f t="shared" si="0"/>
        <v>0</v>
      </c>
      <c r="X13" s="436"/>
      <c r="Y13" s="436"/>
    </row>
    <row r="14" spans="1:25" s="437" customFormat="1" ht="20.25" customHeight="1">
      <c r="A14" s="321" t="s">
        <v>258</v>
      </c>
      <c r="B14" s="32">
        <v>0</v>
      </c>
      <c r="C14" s="18">
        <f>SUM(D14:E14)</f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9">
        <v>0</v>
      </c>
    </row>
    <row r="15" spans="1:25" s="437" customFormat="1" ht="20.25" customHeight="1">
      <c r="A15" s="321" t="s">
        <v>663</v>
      </c>
      <c r="B15" s="32">
        <v>2</v>
      </c>
      <c r="C15" s="18">
        <f t="shared" ref="C15:C27" si="1">SUM(D15:E15)</f>
        <v>4</v>
      </c>
      <c r="D15" s="162">
        <v>4</v>
      </c>
      <c r="E15" s="162">
        <v>0</v>
      </c>
      <c r="F15" s="162">
        <f>SUM(G15:K15)</f>
        <v>3</v>
      </c>
      <c r="G15" s="162">
        <v>0</v>
      </c>
      <c r="H15" s="162">
        <v>0</v>
      </c>
      <c r="I15" s="162">
        <v>0</v>
      </c>
      <c r="J15" s="162">
        <v>2</v>
      </c>
      <c r="K15" s="162">
        <v>1</v>
      </c>
      <c r="L15" s="162">
        <f>SUM(M15:N15)</f>
        <v>57</v>
      </c>
      <c r="M15" s="162">
        <v>52</v>
      </c>
      <c r="N15" s="162">
        <v>5</v>
      </c>
      <c r="O15" s="162">
        <v>0</v>
      </c>
      <c r="P15" s="162">
        <v>0</v>
      </c>
      <c r="Q15" s="162">
        <v>52</v>
      </c>
      <c r="R15" s="162">
        <v>5</v>
      </c>
      <c r="S15" s="162">
        <v>0</v>
      </c>
      <c r="T15" s="18">
        <v>0</v>
      </c>
      <c r="U15" s="162">
        <v>0</v>
      </c>
      <c r="V15" s="162">
        <v>57</v>
      </c>
      <c r="W15" s="163">
        <v>0</v>
      </c>
    </row>
    <row r="16" spans="1:25" s="437" customFormat="1" ht="20.25" customHeight="1">
      <c r="A16" s="321" t="s">
        <v>260</v>
      </c>
      <c r="B16" s="32">
        <v>0</v>
      </c>
      <c r="C16" s="18">
        <f t="shared" si="1"/>
        <v>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9">
        <v>0</v>
      </c>
    </row>
    <row r="17" spans="1:23" s="437" customFormat="1" ht="20.25" customHeight="1">
      <c r="A17" s="321" t="s">
        <v>261</v>
      </c>
      <c r="B17" s="32">
        <v>0</v>
      </c>
      <c r="C17" s="18">
        <f t="shared" si="1"/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9">
        <v>0</v>
      </c>
    </row>
    <row r="18" spans="1:23" s="437" customFormat="1" ht="20.25" customHeight="1">
      <c r="A18" s="321" t="s">
        <v>262</v>
      </c>
      <c r="B18" s="32">
        <v>0</v>
      </c>
      <c r="C18" s="18">
        <f t="shared" si="1"/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9">
        <v>0</v>
      </c>
    </row>
    <row r="19" spans="1:23" s="437" customFormat="1" ht="20.25" customHeight="1">
      <c r="A19" s="321" t="s">
        <v>263</v>
      </c>
      <c r="B19" s="32">
        <v>0</v>
      </c>
      <c r="C19" s="18">
        <f t="shared" si="1"/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9">
        <v>0</v>
      </c>
    </row>
    <row r="20" spans="1:23" s="437" customFormat="1" ht="20.25" customHeight="1">
      <c r="A20" s="321" t="s">
        <v>264</v>
      </c>
      <c r="B20" s="32">
        <v>0</v>
      </c>
      <c r="C20" s="18">
        <f t="shared" si="1"/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9">
        <v>0</v>
      </c>
    </row>
    <row r="21" spans="1:23" s="437" customFormat="1" ht="20.25" customHeight="1">
      <c r="A21" s="321" t="s">
        <v>265</v>
      </c>
      <c r="B21" s="32">
        <v>0</v>
      </c>
      <c r="C21" s="18">
        <f t="shared" si="1"/>
        <v>0</v>
      </c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9">
        <v>0</v>
      </c>
    </row>
    <row r="22" spans="1:23" s="437" customFormat="1" ht="20.25" customHeight="1">
      <c r="A22" s="321" t="s">
        <v>266</v>
      </c>
      <c r="B22" s="32">
        <v>0</v>
      </c>
      <c r="C22" s="18">
        <f t="shared" si="1"/>
        <v>0</v>
      </c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9">
        <v>0</v>
      </c>
    </row>
    <row r="23" spans="1:23" s="437" customFormat="1" ht="20.25" customHeight="1">
      <c r="A23" s="321" t="s">
        <v>267</v>
      </c>
      <c r="B23" s="32">
        <v>0</v>
      </c>
      <c r="C23" s="18">
        <f t="shared" si="1"/>
        <v>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9">
        <v>0</v>
      </c>
    </row>
    <row r="24" spans="1:23" s="437" customFormat="1" ht="20.25" customHeight="1">
      <c r="A24" s="321" t="s">
        <v>268</v>
      </c>
      <c r="B24" s="32">
        <v>0</v>
      </c>
      <c r="C24" s="18">
        <f t="shared" si="1"/>
        <v>0</v>
      </c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9">
        <v>0</v>
      </c>
    </row>
    <row r="25" spans="1:23" s="437" customFormat="1" ht="20.25" customHeight="1">
      <c r="A25" s="321" t="s">
        <v>269</v>
      </c>
      <c r="B25" s="32">
        <v>0</v>
      </c>
      <c r="C25" s="18">
        <f t="shared" si="1"/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9">
        <v>0</v>
      </c>
    </row>
    <row r="26" spans="1:23" s="437" customFormat="1" ht="20.25" customHeight="1">
      <c r="A26" s="321" t="s">
        <v>270</v>
      </c>
      <c r="B26" s="32">
        <v>0</v>
      </c>
      <c r="C26" s="18">
        <f t="shared" si="1"/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9">
        <v>0</v>
      </c>
    </row>
    <row r="27" spans="1:23" s="437" customFormat="1" ht="20.25" customHeight="1">
      <c r="A27" s="325" t="s">
        <v>271</v>
      </c>
      <c r="B27" s="34">
        <v>0</v>
      </c>
      <c r="C27" s="23">
        <f t="shared" si="1"/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4">
        <v>0</v>
      </c>
    </row>
    <row r="28" spans="1:23" s="308" customFormat="1" ht="20.25" customHeight="1">
      <c r="A28" s="606" t="s">
        <v>549</v>
      </c>
      <c r="B28" s="606"/>
      <c r="C28" s="329"/>
      <c r="D28" s="329"/>
      <c r="E28" s="329"/>
      <c r="F28" s="329"/>
      <c r="G28" s="434"/>
      <c r="U28" s="438"/>
      <c r="V28" s="438"/>
      <c r="W28" s="439" t="s">
        <v>664</v>
      </c>
    </row>
  </sheetData>
  <mergeCells count="30">
    <mergeCell ref="A2:J2"/>
    <mergeCell ref="U6:U7"/>
    <mergeCell ref="V6:V7"/>
    <mergeCell ref="W6:W7"/>
    <mergeCell ref="A28:B28"/>
    <mergeCell ref="L5:N5"/>
    <mergeCell ref="O5:R5"/>
    <mergeCell ref="S5:W5"/>
    <mergeCell ref="L6:L7"/>
    <mergeCell ref="M6:M7"/>
    <mergeCell ref="N6:N7"/>
    <mergeCell ref="O6:P6"/>
    <mergeCell ref="Q6:R6"/>
    <mergeCell ref="S6:S7"/>
    <mergeCell ref="T6:T7"/>
    <mergeCell ref="F5:F7"/>
    <mergeCell ref="V3:W3"/>
    <mergeCell ref="A4:A7"/>
    <mergeCell ref="B4:B7"/>
    <mergeCell ref="C4:E4"/>
    <mergeCell ref="F4:K4"/>
    <mergeCell ref="L4:W4"/>
    <mergeCell ref="C5:C7"/>
    <mergeCell ref="D5:D7"/>
    <mergeCell ref="E5:E7"/>
    <mergeCell ref="H5:H7"/>
    <mergeCell ref="I5:I7"/>
    <mergeCell ref="J5:J7"/>
    <mergeCell ref="K5:K7"/>
    <mergeCell ref="G5:G7"/>
  </mergeCells>
  <phoneticPr fontId="3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E28"/>
  <sheetViews>
    <sheetView workbookViewId="0">
      <selection activeCell="G32" sqref="G32"/>
    </sheetView>
  </sheetViews>
  <sheetFormatPr defaultRowHeight="16.5"/>
  <cols>
    <col min="1" max="1" width="11" style="310" customWidth="1"/>
    <col min="2" max="2" width="7.5" style="310" customWidth="1"/>
    <col min="3" max="3" width="8.25" style="310" bestFit="1" customWidth="1"/>
    <col min="4" max="4" width="7.375" style="310" customWidth="1"/>
    <col min="5" max="5" width="7.875" style="310" customWidth="1"/>
    <col min="6" max="6" width="11.25" style="310" customWidth="1"/>
    <col min="7" max="7" width="10.25" style="310" customWidth="1"/>
    <col min="8" max="8" width="10.25" style="440" customWidth="1"/>
    <col min="9" max="10" width="10.25" style="310" customWidth="1"/>
    <col min="11" max="11" width="10.875" style="310" customWidth="1"/>
    <col min="12" max="12" width="8.375" style="310" customWidth="1"/>
    <col min="13" max="13" width="10.625" style="310" customWidth="1"/>
    <col min="14" max="14" width="10.25" style="310" customWidth="1"/>
    <col min="15" max="15" width="10.75" style="310" customWidth="1"/>
    <col min="16" max="16" width="10.625" style="310" customWidth="1"/>
    <col min="17" max="17" width="11.75" style="310" customWidth="1"/>
    <col min="18" max="18" width="15.375" style="310" customWidth="1"/>
    <col min="19" max="20" width="8" style="310" customWidth="1"/>
    <col min="21" max="27" width="9.125" style="310" customWidth="1"/>
    <col min="28" max="28" width="9" style="310" hidden="1" customWidth="1"/>
    <col min="29" max="29" width="10" style="310" bestFit="1" customWidth="1"/>
    <col min="30" max="16384" width="9" style="310"/>
  </cols>
  <sheetData>
    <row r="1" spans="1:31" s="308" customFormat="1" ht="16.5" customHeight="1">
      <c r="H1" s="434"/>
    </row>
    <row r="2" spans="1:31" ht="21.75" customHeight="1">
      <c r="A2" s="607" t="s">
        <v>665</v>
      </c>
      <c r="B2" s="607"/>
      <c r="C2" s="607"/>
      <c r="D2" s="607"/>
      <c r="E2" s="607"/>
      <c r="F2" s="607"/>
      <c r="G2" s="607"/>
    </row>
    <row r="3" spans="1:31" s="308" customFormat="1" ht="21.75" customHeight="1">
      <c r="A3" s="435" t="s">
        <v>666</v>
      </c>
      <c r="B3" s="311"/>
      <c r="C3" s="311"/>
      <c r="D3" s="311"/>
      <c r="E3" s="311"/>
      <c r="F3" s="311"/>
      <c r="G3" s="311"/>
      <c r="H3" s="434"/>
      <c r="Z3" s="609" t="s">
        <v>667</v>
      </c>
      <c r="AA3" s="609"/>
    </row>
    <row r="4" spans="1:31" ht="23.25" customHeight="1">
      <c r="A4" s="649" t="s">
        <v>783</v>
      </c>
      <c r="B4" s="653" t="s">
        <v>668</v>
      </c>
      <c r="C4" s="654"/>
      <c r="D4" s="655"/>
      <c r="E4" s="659" t="s">
        <v>669</v>
      </c>
      <c r="F4" s="659"/>
      <c r="G4" s="659"/>
      <c r="H4" s="659"/>
      <c r="I4" s="659"/>
      <c r="J4" s="659"/>
      <c r="K4" s="659"/>
      <c r="L4" s="659"/>
      <c r="M4" s="659"/>
      <c r="N4" s="659"/>
      <c r="O4" s="659"/>
      <c r="P4" s="659"/>
      <c r="Q4" s="659"/>
      <c r="R4" s="659"/>
      <c r="S4" s="659"/>
      <c r="T4" s="660" t="s">
        <v>670</v>
      </c>
      <c r="U4" s="661"/>
      <c r="V4" s="661"/>
      <c r="W4" s="661"/>
      <c r="X4" s="661"/>
      <c r="Y4" s="661"/>
      <c r="Z4" s="661"/>
      <c r="AA4" s="662"/>
    </row>
    <row r="5" spans="1:31">
      <c r="A5" s="650"/>
      <c r="B5" s="656"/>
      <c r="C5" s="657"/>
      <c r="D5" s="658"/>
      <c r="E5" s="663" t="s">
        <v>671</v>
      </c>
      <c r="F5" s="663" t="s">
        <v>672</v>
      </c>
      <c r="G5" s="663" t="s">
        <v>673</v>
      </c>
      <c r="H5" s="663" t="s">
        <v>674</v>
      </c>
      <c r="I5" s="663" t="s">
        <v>675</v>
      </c>
      <c r="J5" s="663" t="s">
        <v>676</v>
      </c>
      <c r="K5" s="663" t="s">
        <v>677</v>
      </c>
      <c r="L5" s="663" t="s">
        <v>678</v>
      </c>
      <c r="M5" s="663" t="s">
        <v>679</v>
      </c>
      <c r="N5" s="663" t="s">
        <v>680</v>
      </c>
      <c r="O5" s="663" t="s">
        <v>681</v>
      </c>
      <c r="P5" s="663" t="s">
        <v>682</v>
      </c>
      <c r="Q5" s="663" t="s">
        <v>683</v>
      </c>
      <c r="R5" s="663" t="s">
        <v>684</v>
      </c>
      <c r="S5" s="663" t="s">
        <v>685</v>
      </c>
      <c r="T5" s="665" t="s">
        <v>686</v>
      </c>
      <c r="U5" s="667"/>
      <c r="V5" s="667"/>
      <c r="W5" s="668"/>
      <c r="X5" s="665" t="s">
        <v>687</v>
      </c>
      <c r="Y5" s="661"/>
      <c r="Z5" s="661"/>
      <c r="AA5" s="662"/>
    </row>
    <row r="6" spans="1:31" ht="29.25" customHeight="1">
      <c r="A6" s="651"/>
      <c r="B6" s="441"/>
      <c r="C6" s="312" t="s">
        <v>688</v>
      </c>
      <c r="D6" s="312" t="s">
        <v>662</v>
      </c>
      <c r="E6" s="664"/>
      <c r="F6" s="664"/>
      <c r="G6" s="664"/>
      <c r="H6" s="664"/>
      <c r="I6" s="664"/>
      <c r="J6" s="664"/>
      <c r="K6" s="664"/>
      <c r="L6" s="664"/>
      <c r="M6" s="664"/>
      <c r="N6" s="664"/>
      <c r="O6" s="664"/>
      <c r="P6" s="664"/>
      <c r="Q6" s="664"/>
      <c r="R6" s="664"/>
      <c r="S6" s="664"/>
      <c r="T6" s="442"/>
      <c r="U6" s="312" t="s">
        <v>689</v>
      </c>
      <c r="V6" s="312" t="s">
        <v>690</v>
      </c>
      <c r="W6" s="312" t="s">
        <v>691</v>
      </c>
      <c r="X6" s="442"/>
      <c r="Y6" s="312" t="s">
        <v>692</v>
      </c>
      <c r="Z6" s="312" t="s">
        <v>693</v>
      </c>
      <c r="AA6" s="312" t="s">
        <v>694</v>
      </c>
    </row>
    <row r="7" spans="1:31" s="315" customFormat="1">
      <c r="A7" s="313">
        <v>2017</v>
      </c>
      <c r="B7" s="443">
        <v>4447</v>
      </c>
      <c r="C7" s="444">
        <v>2315</v>
      </c>
      <c r="D7" s="444">
        <v>2132</v>
      </c>
      <c r="E7" s="445">
        <v>2551</v>
      </c>
      <c r="F7" s="445">
        <v>307</v>
      </c>
      <c r="G7" s="445">
        <v>493</v>
      </c>
      <c r="H7" s="445">
        <v>540</v>
      </c>
      <c r="I7" s="445">
        <v>34</v>
      </c>
      <c r="J7" s="445">
        <v>299</v>
      </c>
      <c r="K7" s="445">
        <v>5</v>
      </c>
      <c r="L7" s="445">
        <v>91</v>
      </c>
      <c r="M7" s="445">
        <v>56</v>
      </c>
      <c r="N7" s="445">
        <v>8</v>
      </c>
      <c r="O7" s="445">
        <v>15</v>
      </c>
      <c r="P7" s="445">
        <v>14</v>
      </c>
      <c r="Q7" s="445">
        <v>4</v>
      </c>
      <c r="R7" s="445">
        <v>16</v>
      </c>
      <c r="S7" s="445">
        <v>14</v>
      </c>
      <c r="T7" s="190">
        <v>1386</v>
      </c>
      <c r="U7" s="445">
        <v>228</v>
      </c>
      <c r="V7" s="445">
        <v>502</v>
      </c>
      <c r="W7" s="445">
        <v>656</v>
      </c>
      <c r="X7" s="190">
        <v>3061</v>
      </c>
      <c r="Y7" s="445">
        <v>900</v>
      </c>
      <c r="Z7" s="445">
        <v>1044</v>
      </c>
      <c r="AA7" s="446">
        <v>1117</v>
      </c>
      <c r="AB7" s="314">
        <f t="shared" ref="AB7:AB26" si="0">SUM(U7:AA7)</f>
        <v>7508</v>
      </c>
      <c r="AC7" s="447"/>
      <c r="AD7" s="447"/>
      <c r="AE7" s="447"/>
    </row>
    <row r="8" spans="1:31" s="315" customFormat="1">
      <c r="A8" s="313">
        <v>2018</v>
      </c>
      <c r="B8" s="443">
        <v>4391</v>
      </c>
      <c r="C8" s="444">
        <v>2299</v>
      </c>
      <c r="D8" s="444">
        <v>2092</v>
      </c>
      <c r="E8" s="445">
        <v>2488</v>
      </c>
      <c r="F8" s="445">
        <v>303</v>
      </c>
      <c r="G8" s="445">
        <v>490</v>
      </c>
      <c r="H8" s="445">
        <v>564</v>
      </c>
      <c r="I8" s="445">
        <v>30</v>
      </c>
      <c r="J8" s="445">
        <v>296</v>
      </c>
      <c r="K8" s="445">
        <v>6</v>
      </c>
      <c r="L8" s="445">
        <v>90</v>
      </c>
      <c r="M8" s="445">
        <v>55</v>
      </c>
      <c r="N8" s="445">
        <v>11</v>
      </c>
      <c r="O8" s="445">
        <v>15</v>
      </c>
      <c r="P8" s="445">
        <v>12</v>
      </c>
      <c r="Q8" s="445">
        <v>4</v>
      </c>
      <c r="R8" s="445">
        <v>16</v>
      </c>
      <c r="S8" s="445">
        <v>11</v>
      </c>
      <c r="T8" s="190">
        <v>1364</v>
      </c>
      <c r="U8" s="445">
        <v>225</v>
      </c>
      <c r="V8" s="445">
        <v>487</v>
      </c>
      <c r="W8" s="445">
        <v>652</v>
      </c>
      <c r="X8" s="190">
        <v>3027</v>
      </c>
      <c r="Y8" s="445">
        <v>849</v>
      </c>
      <c r="Z8" s="445">
        <v>1034</v>
      </c>
      <c r="AA8" s="446">
        <v>1144</v>
      </c>
      <c r="AB8" s="314">
        <f t="shared" si="0"/>
        <v>7418</v>
      </c>
      <c r="AC8" s="447"/>
      <c r="AD8" s="447"/>
      <c r="AE8" s="447"/>
    </row>
    <row r="9" spans="1:31" s="315" customFormat="1">
      <c r="A9" s="313">
        <v>2019</v>
      </c>
      <c r="B9" s="443">
        <v>4339</v>
      </c>
      <c r="C9" s="444">
        <v>2262</v>
      </c>
      <c r="D9" s="444">
        <v>2077</v>
      </c>
      <c r="E9" s="445">
        <v>2435</v>
      </c>
      <c r="F9" s="445">
        <v>306</v>
      </c>
      <c r="G9" s="445">
        <v>481</v>
      </c>
      <c r="H9" s="445">
        <v>569</v>
      </c>
      <c r="I9" s="445">
        <v>31</v>
      </c>
      <c r="J9" s="445">
        <v>296</v>
      </c>
      <c r="K9" s="445">
        <v>6</v>
      </c>
      <c r="L9" s="445">
        <v>90</v>
      </c>
      <c r="M9" s="445">
        <v>58</v>
      </c>
      <c r="N9" s="445">
        <v>5</v>
      </c>
      <c r="O9" s="445">
        <v>16</v>
      </c>
      <c r="P9" s="445">
        <v>12</v>
      </c>
      <c r="Q9" s="445">
        <v>4</v>
      </c>
      <c r="R9" s="445">
        <v>19</v>
      </c>
      <c r="S9" s="445">
        <v>11</v>
      </c>
      <c r="T9" s="190">
        <v>2262</v>
      </c>
      <c r="U9" s="445">
        <v>0</v>
      </c>
      <c r="V9" s="445">
        <v>0</v>
      </c>
      <c r="W9" s="445">
        <v>2262</v>
      </c>
      <c r="X9" s="190">
        <v>2077</v>
      </c>
      <c r="Y9" s="445">
        <v>0</v>
      </c>
      <c r="Z9" s="445">
        <v>0</v>
      </c>
      <c r="AA9" s="446">
        <v>2077</v>
      </c>
      <c r="AB9" s="448"/>
      <c r="AC9" s="447"/>
      <c r="AD9" s="447"/>
      <c r="AE9" s="447"/>
    </row>
    <row r="10" spans="1:31" s="315" customFormat="1">
      <c r="A10" s="313">
        <v>2020</v>
      </c>
      <c r="B10" s="443">
        <v>4244</v>
      </c>
      <c r="C10" s="444">
        <v>2223</v>
      </c>
      <c r="D10" s="444">
        <v>2021</v>
      </c>
      <c r="E10" s="445">
        <v>2370</v>
      </c>
      <c r="F10" s="445">
        <v>293</v>
      </c>
      <c r="G10" s="445">
        <v>445</v>
      </c>
      <c r="H10" s="445">
        <v>579</v>
      </c>
      <c r="I10" s="445">
        <v>32</v>
      </c>
      <c r="J10" s="445">
        <v>297</v>
      </c>
      <c r="K10" s="445">
        <v>7</v>
      </c>
      <c r="L10" s="445">
        <v>89</v>
      </c>
      <c r="M10" s="445">
        <v>57</v>
      </c>
      <c r="N10" s="445">
        <v>14</v>
      </c>
      <c r="O10" s="445">
        <v>14</v>
      </c>
      <c r="P10" s="445">
        <v>15</v>
      </c>
      <c r="Q10" s="445">
        <v>6</v>
      </c>
      <c r="R10" s="445">
        <v>17</v>
      </c>
      <c r="S10" s="445">
        <v>9</v>
      </c>
      <c r="T10" s="445">
        <v>1315</v>
      </c>
      <c r="U10" s="445">
        <v>0</v>
      </c>
      <c r="V10" s="445">
        <v>0</v>
      </c>
      <c r="W10" s="445">
        <v>0</v>
      </c>
      <c r="X10" s="445">
        <v>2929</v>
      </c>
      <c r="Y10" s="449">
        <v>0</v>
      </c>
      <c r="Z10" s="445">
        <v>0</v>
      </c>
      <c r="AA10" s="446">
        <v>0</v>
      </c>
      <c r="AB10" s="448"/>
      <c r="AC10" s="447"/>
      <c r="AD10" s="447"/>
      <c r="AE10" s="447"/>
    </row>
    <row r="11" spans="1:31" s="315" customFormat="1">
      <c r="A11" s="313">
        <v>2021</v>
      </c>
      <c r="B11" s="443">
        <v>4175</v>
      </c>
      <c r="C11" s="444">
        <v>2196</v>
      </c>
      <c r="D11" s="444">
        <v>1979</v>
      </c>
      <c r="E11" s="445">
        <v>2309</v>
      </c>
      <c r="F11" s="445">
        <v>438</v>
      </c>
      <c r="G11" s="445">
        <v>578</v>
      </c>
      <c r="H11" s="445">
        <v>30</v>
      </c>
      <c r="I11" s="445">
        <v>294</v>
      </c>
      <c r="J11" s="445">
        <v>296</v>
      </c>
      <c r="K11" s="445">
        <v>6</v>
      </c>
      <c r="L11" s="445">
        <v>88</v>
      </c>
      <c r="M11" s="445">
        <v>71</v>
      </c>
      <c r="N11" s="445">
        <v>5</v>
      </c>
      <c r="O11" s="445">
        <v>13</v>
      </c>
      <c r="P11" s="445">
        <v>17</v>
      </c>
      <c r="Q11" s="445">
        <v>4</v>
      </c>
      <c r="R11" s="445">
        <v>19</v>
      </c>
      <c r="S11" s="445">
        <v>7</v>
      </c>
      <c r="T11" s="445">
        <v>1292</v>
      </c>
      <c r="U11" s="445">
        <v>0</v>
      </c>
      <c r="V11" s="445">
        <v>0</v>
      </c>
      <c r="W11" s="445">
        <v>0</v>
      </c>
      <c r="X11" s="445">
        <v>2883</v>
      </c>
      <c r="Y11" s="449">
        <v>0</v>
      </c>
      <c r="Z11" s="445">
        <v>0</v>
      </c>
      <c r="AA11" s="446">
        <v>0</v>
      </c>
      <c r="AB11" s="448"/>
      <c r="AC11" s="447"/>
      <c r="AD11" s="447"/>
      <c r="AE11" s="447"/>
    </row>
    <row r="12" spans="1:31">
      <c r="A12" s="316">
        <v>2022</v>
      </c>
      <c r="B12" s="450">
        <f t="shared" ref="B12:AA12" si="1">SUM(B13:B26)</f>
        <v>4123</v>
      </c>
      <c r="C12" s="451">
        <f t="shared" si="1"/>
        <v>2179</v>
      </c>
      <c r="D12" s="451">
        <f t="shared" si="1"/>
        <v>1944</v>
      </c>
      <c r="E12" s="452">
        <f t="shared" si="1"/>
        <v>2268</v>
      </c>
      <c r="F12" s="452">
        <f t="shared" si="1"/>
        <v>286</v>
      </c>
      <c r="G12" s="452">
        <f t="shared" si="1"/>
        <v>438</v>
      </c>
      <c r="H12" s="452">
        <f t="shared" si="1"/>
        <v>575</v>
      </c>
      <c r="I12" s="452">
        <f t="shared" si="1"/>
        <v>28</v>
      </c>
      <c r="J12" s="452">
        <f t="shared" si="1"/>
        <v>299</v>
      </c>
      <c r="K12" s="452">
        <f t="shared" si="1"/>
        <v>8</v>
      </c>
      <c r="L12" s="452">
        <f t="shared" si="1"/>
        <v>83</v>
      </c>
      <c r="M12" s="452">
        <f t="shared" si="1"/>
        <v>72</v>
      </c>
      <c r="N12" s="452">
        <f t="shared" si="1"/>
        <v>3</v>
      </c>
      <c r="O12" s="452">
        <f t="shared" si="1"/>
        <v>10</v>
      </c>
      <c r="P12" s="452">
        <f t="shared" si="1"/>
        <v>17</v>
      </c>
      <c r="Q12" s="452">
        <f t="shared" si="1"/>
        <v>4</v>
      </c>
      <c r="R12" s="452">
        <f t="shared" si="1"/>
        <v>25</v>
      </c>
      <c r="S12" s="452">
        <f t="shared" si="1"/>
        <v>7</v>
      </c>
      <c r="T12" s="452">
        <f t="shared" si="1"/>
        <v>1269</v>
      </c>
      <c r="U12" s="452">
        <f t="shared" si="1"/>
        <v>0</v>
      </c>
      <c r="V12" s="452">
        <f t="shared" si="1"/>
        <v>0</v>
      </c>
      <c r="W12" s="452">
        <f t="shared" si="1"/>
        <v>0</v>
      </c>
      <c r="X12" s="452">
        <f t="shared" si="1"/>
        <v>2854</v>
      </c>
      <c r="Y12" s="453">
        <f t="shared" si="1"/>
        <v>0</v>
      </c>
      <c r="Z12" s="452">
        <f t="shared" si="1"/>
        <v>0</v>
      </c>
      <c r="AA12" s="454">
        <f t="shared" si="1"/>
        <v>0</v>
      </c>
      <c r="AB12" s="320">
        <f t="shared" si="0"/>
        <v>2854</v>
      </c>
      <c r="AC12" s="447"/>
      <c r="AD12" s="447"/>
      <c r="AE12" s="447"/>
    </row>
    <row r="13" spans="1:31" s="459" customFormat="1">
      <c r="A13" s="321" t="s">
        <v>258</v>
      </c>
      <c r="B13" s="32">
        <f t="shared" ref="B13:B26" si="2">SUM(C13:D13)</f>
        <v>524</v>
      </c>
      <c r="C13" s="455">
        <v>259</v>
      </c>
      <c r="D13" s="455">
        <v>265</v>
      </c>
      <c r="E13" s="455">
        <v>309</v>
      </c>
      <c r="F13" s="455">
        <v>48</v>
      </c>
      <c r="G13" s="455">
        <v>44</v>
      </c>
      <c r="H13" s="455">
        <v>62</v>
      </c>
      <c r="I13" s="455">
        <v>5</v>
      </c>
      <c r="J13" s="455">
        <v>29</v>
      </c>
      <c r="K13" s="455">
        <v>0</v>
      </c>
      <c r="L13" s="455">
        <v>10</v>
      </c>
      <c r="M13" s="455">
        <v>11</v>
      </c>
      <c r="N13" s="455">
        <v>1</v>
      </c>
      <c r="O13" s="455">
        <v>1</v>
      </c>
      <c r="P13" s="455">
        <v>0</v>
      </c>
      <c r="Q13" s="455">
        <v>1</v>
      </c>
      <c r="R13" s="455">
        <v>3</v>
      </c>
      <c r="S13" s="455">
        <v>0</v>
      </c>
      <c r="T13" s="455">
        <v>145</v>
      </c>
      <c r="U13" s="455">
        <v>0</v>
      </c>
      <c r="V13" s="455">
        <v>0</v>
      </c>
      <c r="W13" s="455">
        <v>0</v>
      </c>
      <c r="X13" s="455">
        <v>379</v>
      </c>
      <c r="Y13" s="456">
        <v>0</v>
      </c>
      <c r="Z13" s="455">
        <v>0</v>
      </c>
      <c r="AA13" s="457">
        <v>0</v>
      </c>
      <c r="AB13" s="458">
        <f t="shared" si="0"/>
        <v>379</v>
      </c>
      <c r="AC13" s="447"/>
      <c r="AD13" s="447"/>
      <c r="AE13" s="447"/>
    </row>
    <row r="14" spans="1:31" s="462" customFormat="1">
      <c r="A14" s="460" t="s">
        <v>259</v>
      </c>
      <c r="B14" s="461">
        <f t="shared" si="2"/>
        <v>668</v>
      </c>
      <c r="C14" s="455">
        <v>408</v>
      </c>
      <c r="D14" s="455">
        <v>260</v>
      </c>
      <c r="E14" s="455">
        <v>330</v>
      </c>
      <c r="F14" s="455">
        <v>45</v>
      </c>
      <c r="G14" s="455">
        <v>55</v>
      </c>
      <c r="H14" s="455">
        <v>89</v>
      </c>
      <c r="I14" s="455">
        <v>7</v>
      </c>
      <c r="J14" s="455">
        <v>107</v>
      </c>
      <c r="K14" s="455">
        <v>2</v>
      </c>
      <c r="L14" s="455">
        <v>14</v>
      </c>
      <c r="M14" s="455">
        <v>12</v>
      </c>
      <c r="N14" s="455">
        <v>1</v>
      </c>
      <c r="O14" s="455">
        <v>0</v>
      </c>
      <c r="P14" s="455">
        <v>3</v>
      </c>
      <c r="Q14" s="455">
        <v>0</v>
      </c>
      <c r="R14" s="455">
        <v>1</v>
      </c>
      <c r="S14" s="455">
        <v>2</v>
      </c>
      <c r="T14" s="455">
        <v>265</v>
      </c>
      <c r="U14" s="455">
        <v>0</v>
      </c>
      <c r="V14" s="455">
        <v>0</v>
      </c>
      <c r="W14" s="455">
        <v>0</v>
      </c>
      <c r="X14" s="455">
        <v>403</v>
      </c>
      <c r="Y14" s="456">
        <v>0</v>
      </c>
      <c r="Z14" s="455">
        <v>0</v>
      </c>
      <c r="AA14" s="457">
        <v>0</v>
      </c>
      <c r="AB14" s="458">
        <f t="shared" si="0"/>
        <v>403</v>
      </c>
      <c r="AC14" s="447"/>
      <c r="AD14" s="447"/>
      <c r="AE14" s="447"/>
    </row>
    <row r="15" spans="1:31" s="437" customFormat="1">
      <c r="A15" s="321" t="s">
        <v>260</v>
      </c>
      <c r="B15" s="32">
        <f t="shared" si="2"/>
        <v>193</v>
      </c>
      <c r="C15" s="455">
        <v>110</v>
      </c>
      <c r="D15" s="455">
        <v>83</v>
      </c>
      <c r="E15" s="455">
        <v>110</v>
      </c>
      <c r="F15" s="455">
        <v>13</v>
      </c>
      <c r="G15" s="455">
        <v>19</v>
      </c>
      <c r="H15" s="455">
        <v>31</v>
      </c>
      <c r="I15" s="455">
        <v>1</v>
      </c>
      <c r="J15" s="455">
        <v>11</v>
      </c>
      <c r="K15" s="455">
        <v>0</v>
      </c>
      <c r="L15" s="455">
        <v>3</v>
      </c>
      <c r="M15" s="455">
        <v>3</v>
      </c>
      <c r="N15" s="455">
        <v>0</v>
      </c>
      <c r="O15" s="455">
        <v>1</v>
      </c>
      <c r="P15" s="455">
        <v>0</v>
      </c>
      <c r="Q15" s="455">
        <v>0</v>
      </c>
      <c r="R15" s="455">
        <v>1</v>
      </c>
      <c r="S15" s="455">
        <v>0</v>
      </c>
      <c r="T15" s="455">
        <v>60</v>
      </c>
      <c r="U15" s="455">
        <v>0</v>
      </c>
      <c r="V15" s="455">
        <v>0</v>
      </c>
      <c r="W15" s="455">
        <v>0</v>
      </c>
      <c r="X15" s="455">
        <v>133</v>
      </c>
      <c r="Y15" s="456">
        <v>0</v>
      </c>
      <c r="Z15" s="455">
        <v>0</v>
      </c>
      <c r="AA15" s="457">
        <v>0</v>
      </c>
      <c r="AB15" s="458">
        <f t="shared" si="0"/>
        <v>133</v>
      </c>
      <c r="AC15" s="447"/>
      <c r="AD15" s="447"/>
      <c r="AE15" s="447"/>
    </row>
    <row r="16" spans="1:31" s="437" customFormat="1">
      <c r="A16" s="321" t="s">
        <v>261</v>
      </c>
      <c r="B16" s="32">
        <f t="shared" si="2"/>
        <v>306</v>
      </c>
      <c r="C16" s="455">
        <v>155</v>
      </c>
      <c r="D16" s="455">
        <v>151</v>
      </c>
      <c r="E16" s="455">
        <v>191</v>
      </c>
      <c r="F16" s="455">
        <v>24</v>
      </c>
      <c r="G16" s="455">
        <v>23</v>
      </c>
      <c r="H16" s="455">
        <v>25</v>
      </c>
      <c r="I16" s="455">
        <v>3</v>
      </c>
      <c r="J16" s="455">
        <v>19</v>
      </c>
      <c r="K16" s="455">
        <v>2</v>
      </c>
      <c r="L16" s="463">
        <v>8</v>
      </c>
      <c r="M16" s="455">
        <v>6</v>
      </c>
      <c r="N16" s="455">
        <v>0</v>
      </c>
      <c r="O16" s="455">
        <v>0</v>
      </c>
      <c r="P16" s="455">
        <v>2</v>
      </c>
      <c r="Q16" s="455">
        <v>1</v>
      </c>
      <c r="R16" s="455">
        <v>1</v>
      </c>
      <c r="S16" s="455">
        <v>1</v>
      </c>
      <c r="T16" s="455">
        <v>99</v>
      </c>
      <c r="U16" s="455">
        <v>0</v>
      </c>
      <c r="V16" s="455">
        <v>0</v>
      </c>
      <c r="W16" s="455">
        <v>0</v>
      </c>
      <c r="X16" s="455">
        <v>207</v>
      </c>
      <c r="Y16" s="456">
        <v>0</v>
      </c>
      <c r="Z16" s="455">
        <v>0</v>
      </c>
      <c r="AA16" s="457">
        <v>0</v>
      </c>
      <c r="AB16" s="458">
        <f t="shared" si="0"/>
        <v>207</v>
      </c>
      <c r="AC16" s="447"/>
      <c r="AD16" s="447"/>
      <c r="AE16" s="447"/>
    </row>
    <row r="17" spans="1:31" s="462" customFormat="1">
      <c r="A17" s="321" t="s">
        <v>262</v>
      </c>
      <c r="B17" s="32">
        <f t="shared" si="2"/>
        <v>275</v>
      </c>
      <c r="C17" s="455">
        <v>157</v>
      </c>
      <c r="D17" s="455">
        <v>118</v>
      </c>
      <c r="E17" s="455">
        <v>157</v>
      </c>
      <c r="F17" s="455">
        <v>13</v>
      </c>
      <c r="G17" s="455">
        <v>29</v>
      </c>
      <c r="H17" s="455">
        <v>40</v>
      </c>
      <c r="I17" s="455">
        <v>1</v>
      </c>
      <c r="J17" s="455">
        <v>22</v>
      </c>
      <c r="K17" s="455">
        <v>0</v>
      </c>
      <c r="L17" s="455">
        <v>4</v>
      </c>
      <c r="M17" s="455">
        <v>4</v>
      </c>
      <c r="N17" s="455">
        <v>0</v>
      </c>
      <c r="O17" s="455">
        <v>0</v>
      </c>
      <c r="P17" s="455">
        <v>0</v>
      </c>
      <c r="Q17" s="455">
        <v>1</v>
      </c>
      <c r="R17" s="455">
        <v>3</v>
      </c>
      <c r="S17" s="455">
        <v>1</v>
      </c>
      <c r="T17" s="455">
        <v>78</v>
      </c>
      <c r="U17" s="455">
        <v>0</v>
      </c>
      <c r="V17" s="455">
        <v>0</v>
      </c>
      <c r="W17" s="455">
        <v>0</v>
      </c>
      <c r="X17" s="455">
        <v>197</v>
      </c>
      <c r="Y17" s="456">
        <v>0</v>
      </c>
      <c r="Z17" s="455">
        <v>0</v>
      </c>
      <c r="AA17" s="457">
        <v>0</v>
      </c>
      <c r="AB17" s="458">
        <f t="shared" si="0"/>
        <v>197</v>
      </c>
      <c r="AC17" s="447"/>
      <c r="AD17" s="447"/>
      <c r="AE17" s="447"/>
    </row>
    <row r="18" spans="1:31" s="462" customFormat="1">
      <c r="A18" s="321" t="s">
        <v>263</v>
      </c>
      <c r="B18" s="32">
        <f t="shared" si="2"/>
        <v>363</v>
      </c>
      <c r="C18" s="455">
        <v>187</v>
      </c>
      <c r="D18" s="455">
        <v>176</v>
      </c>
      <c r="E18" s="455">
        <v>199</v>
      </c>
      <c r="F18" s="455">
        <v>24</v>
      </c>
      <c r="G18" s="455">
        <v>50</v>
      </c>
      <c r="H18" s="455">
        <v>48</v>
      </c>
      <c r="I18" s="455">
        <v>3</v>
      </c>
      <c r="J18" s="455">
        <v>15</v>
      </c>
      <c r="K18" s="455">
        <v>2</v>
      </c>
      <c r="L18" s="455">
        <v>9</v>
      </c>
      <c r="M18" s="455">
        <v>8</v>
      </c>
      <c r="N18" s="455">
        <v>1</v>
      </c>
      <c r="O18" s="455">
        <v>1</v>
      </c>
      <c r="P18" s="455">
        <v>0</v>
      </c>
      <c r="Q18" s="455">
        <v>0</v>
      </c>
      <c r="R18" s="455">
        <v>3</v>
      </c>
      <c r="S18" s="455">
        <v>0</v>
      </c>
      <c r="T18" s="455">
        <v>95</v>
      </c>
      <c r="U18" s="455">
        <v>0</v>
      </c>
      <c r="V18" s="455">
        <v>0</v>
      </c>
      <c r="W18" s="455">
        <v>0</v>
      </c>
      <c r="X18" s="455">
        <v>268</v>
      </c>
      <c r="Y18" s="456">
        <v>0</v>
      </c>
      <c r="Z18" s="455">
        <v>0</v>
      </c>
      <c r="AA18" s="457">
        <v>0</v>
      </c>
      <c r="AB18" s="458">
        <f t="shared" si="0"/>
        <v>268</v>
      </c>
      <c r="AC18" s="447"/>
      <c r="AD18" s="447"/>
      <c r="AE18" s="447"/>
    </row>
    <row r="19" spans="1:31" s="462" customFormat="1">
      <c r="A19" s="321" t="s">
        <v>264</v>
      </c>
      <c r="B19" s="32">
        <f t="shared" si="2"/>
        <v>283</v>
      </c>
      <c r="C19" s="455">
        <v>137</v>
      </c>
      <c r="D19" s="455">
        <v>146</v>
      </c>
      <c r="E19" s="455">
        <v>162</v>
      </c>
      <c r="F19" s="455">
        <v>14</v>
      </c>
      <c r="G19" s="455">
        <v>36</v>
      </c>
      <c r="H19" s="455">
        <v>44</v>
      </c>
      <c r="I19" s="455">
        <v>2</v>
      </c>
      <c r="J19" s="455">
        <v>16</v>
      </c>
      <c r="K19" s="455">
        <v>0</v>
      </c>
      <c r="L19" s="455">
        <v>5</v>
      </c>
      <c r="M19" s="455">
        <v>1</v>
      </c>
      <c r="N19" s="455">
        <v>0</v>
      </c>
      <c r="O19" s="455">
        <v>1</v>
      </c>
      <c r="P19" s="455">
        <v>0</v>
      </c>
      <c r="Q19" s="455">
        <v>0</v>
      </c>
      <c r="R19" s="455">
        <v>1</v>
      </c>
      <c r="S19" s="455">
        <v>1</v>
      </c>
      <c r="T19" s="455">
        <v>84</v>
      </c>
      <c r="U19" s="455">
        <v>0</v>
      </c>
      <c r="V19" s="455">
        <v>0</v>
      </c>
      <c r="W19" s="455">
        <v>0</v>
      </c>
      <c r="X19" s="455">
        <v>199</v>
      </c>
      <c r="Y19" s="456">
        <v>0</v>
      </c>
      <c r="Z19" s="455">
        <v>0</v>
      </c>
      <c r="AA19" s="457">
        <v>0</v>
      </c>
      <c r="AB19" s="458">
        <f t="shared" si="0"/>
        <v>199</v>
      </c>
      <c r="AC19" s="447"/>
      <c r="AD19" s="447"/>
      <c r="AE19" s="447"/>
    </row>
    <row r="20" spans="1:31" s="462" customFormat="1">
      <c r="A20" s="321" t="s">
        <v>265</v>
      </c>
      <c r="B20" s="32">
        <f t="shared" si="2"/>
        <v>345</v>
      </c>
      <c r="C20" s="455">
        <v>169</v>
      </c>
      <c r="D20" s="455">
        <v>176</v>
      </c>
      <c r="E20" s="455">
        <v>182</v>
      </c>
      <c r="F20" s="455">
        <v>28</v>
      </c>
      <c r="G20" s="455">
        <v>46</v>
      </c>
      <c r="H20" s="455">
        <v>50</v>
      </c>
      <c r="I20" s="455">
        <v>3</v>
      </c>
      <c r="J20" s="455">
        <v>13</v>
      </c>
      <c r="K20" s="455">
        <v>0</v>
      </c>
      <c r="L20" s="455">
        <v>9</v>
      </c>
      <c r="M20" s="455">
        <v>10</v>
      </c>
      <c r="N20" s="455">
        <v>0</v>
      </c>
      <c r="O20" s="455">
        <v>1</v>
      </c>
      <c r="P20" s="455">
        <v>2</v>
      </c>
      <c r="Q20" s="455">
        <v>1</v>
      </c>
      <c r="R20" s="455">
        <v>0</v>
      </c>
      <c r="S20" s="455">
        <v>0</v>
      </c>
      <c r="T20" s="455">
        <v>93</v>
      </c>
      <c r="U20" s="455">
        <v>0</v>
      </c>
      <c r="V20" s="455">
        <v>0</v>
      </c>
      <c r="W20" s="455">
        <v>0</v>
      </c>
      <c r="X20" s="455">
        <v>252</v>
      </c>
      <c r="Y20" s="456">
        <v>0</v>
      </c>
      <c r="Z20" s="455">
        <v>0</v>
      </c>
      <c r="AA20" s="457">
        <v>0</v>
      </c>
      <c r="AB20" s="458">
        <f t="shared" si="0"/>
        <v>252</v>
      </c>
      <c r="AC20" s="447"/>
      <c r="AD20" s="447"/>
      <c r="AE20" s="447"/>
    </row>
    <row r="21" spans="1:31" s="437" customFormat="1">
      <c r="A21" s="321" t="s">
        <v>266</v>
      </c>
      <c r="B21" s="32">
        <f t="shared" si="2"/>
        <v>198</v>
      </c>
      <c r="C21" s="455">
        <v>100</v>
      </c>
      <c r="D21" s="455">
        <v>98</v>
      </c>
      <c r="E21" s="455">
        <v>113</v>
      </c>
      <c r="F21" s="455">
        <v>14</v>
      </c>
      <c r="G21" s="455">
        <v>23</v>
      </c>
      <c r="H21" s="455">
        <v>29</v>
      </c>
      <c r="I21" s="455">
        <v>1</v>
      </c>
      <c r="J21" s="455">
        <v>6</v>
      </c>
      <c r="K21" s="455">
        <v>0</v>
      </c>
      <c r="L21" s="455">
        <v>5</v>
      </c>
      <c r="M21" s="455">
        <v>4</v>
      </c>
      <c r="N21" s="455">
        <v>0</v>
      </c>
      <c r="O21" s="455">
        <v>0</v>
      </c>
      <c r="P21" s="455">
        <v>2</v>
      </c>
      <c r="Q21" s="455">
        <v>0</v>
      </c>
      <c r="R21" s="455">
        <v>1</v>
      </c>
      <c r="S21" s="455">
        <v>0</v>
      </c>
      <c r="T21" s="455">
        <v>57</v>
      </c>
      <c r="U21" s="455">
        <v>0</v>
      </c>
      <c r="V21" s="455">
        <v>0</v>
      </c>
      <c r="W21" s="455">
        <v>0</v>
      </c>
      <c r="X21" s="455">
        <v>141</v>
      </c>
      <c r="Y21" s="456">
        <v>0</v>
      </c>
      <c r="Z21" s="455">
        <v>0</v>
      </c>
      <c r="AA21" s="457">
        <v>0</v>
      </c>
      <c r="AB21" s="458">
        <f t="shared" si="0"/>
        <v>141</v>
      </c>
      <c r="AC21" s="447"/>
      <c r="AD21" s="447"/>
      <c r="AE21" s="447"/>
    </row>
    <row r="22" spans="1:31" s="437" customFormat="1">
      <c r="A22" s="321" t="s">
        <v>267</v>
      </c>
      <c r="B22" s="32">
        <f t="shared" si="2"/>
        <v>146</v>
      </c>
      <c r="C22" s="455">
        <v>77</v>
      </c>
      <c r="D22" s="455">
        <v>69</v>
      </c>
      <c r="E22" s="455">
        <v>62</v>
      </c>
      <c r="F22" s="455">
        <v>8</v>
      </c>
      <c r="G22" s="455">
        <v>19</v>
      </c>
      <c r="H22" s="455">
        <v>29</v>
      </c>
      <c r="I22" s="455">
        <v>1</v>
      </c>
      <c r="J22" s="455">
        <v>19</v>
      </c>
      <c r="K22" s="455">
        <v>0</v>
      </c>
      <c r="L22" s="455">
        <v>1</v>
      </c>
      <c r="M22" s="455">
        <v>2</v>
      </c>
      <c r="N22" s="455">
        <v>0</v>
      </c>
      <c r="O22" s="455">
        <v>2</v>
      </c>
      <c r="P22" s="455">
        <v>1</v>
      </c>
      <c r="Q22" s="455"/>
      <c r="R22" s="455">
        <v>1</v>
      </c>
      <c r="S22" s="455">
        <v>1</v>
      </c>
      <c r="T22" s="455">
        <v>52</v>
      </c>
      <c r="U22" s="455">
        <v>0</v>
      </c>
      <c r="V22" s="455">
        <v>0</v>
      </c>
      <c r="W22" s="455">
        <v>0</v>
      </c>
      <c r="X22" s="455">
        <v>94</v>
      </c>
      <c r="Y22" s="456">
        <v>0</v>
      </c>
      <c r="Z22" s="455">
        <v>0</v>
      </c>
      <c r="AA22" s="457">
        <v>0</v>
      </c>
      <c r="AB22" s="458">
        <f t="shared" si="0"/>
        <v>94</v>
      </c>
      <c r="AC22" s="447"/>
      <c r="AD22" s="447"/>
      <c r="AE22" s="447"/>
    </row>
    <row r="23" spans="1:31" s="462" customFormat="1">
      <c r="A23" s="321" t="s">
        <v>268</v>
      </c>
      <c r="B23" s="32">
        <f t="shared" si="2"/>
        <v>182</v>
      </c>
      <c r="C23" s="455">
        <v>100</v>
      </c>
      <c r="D23" s="455">
        <v>82</v>
      </c>
      <c r="E23" s="455">
        <v>96</v>
      </c>
      <c r="F23" s="455">
        <v>13</v>
      </c>
      <c r="G23" s="455">
        <v>34</v>
      </c>
      <c r="H23" s="455">
        <v>25</v>
      </c>
      <c r="I23" s="455"/>
      <c r="J23" s="455">
        <v>4</v>
      </c>
      <c r="K23" s="455">
        <v>0</v>
      </c>
      <c r="L23" s="455">
        <v>3</v>
      </c>
      <c r="M23" s="455">
        <v>3</v>
      </c>
      <c r="N23" s="455">
        <v>0</v>
      </c>
      <c r="O23" s="455">
        <v>0</v>
      </c>
      <c r="P23" s="455">
        <v>1</v>
      </c>
      <c r="Q23" s="455">
        <v>0</v>
      </c>
      <c r="R23" s="455">
        <v>3</v>
      </c>
      <c r="S23" s="455">
        <v>0</v>
      </c>
      <c r="T23" s="455">
        <v>49</v>
      </c>
      <c r="U23" s="455">
        <v>0</v>
      </c>
      <c r="V23" s="455">
        <v>0</v>
      </c>
      <c r="W23" s="455">
        <v>0</v>
      </c>
      <c r="X23" s="455">
        <v>133</v>
      </c>
      <c r="Y23" s="456">
        <v>0</v>
      </c>
      <c r="Z23" s="455">
        <v>0</v>
      </c>
      <c r="AA23" s="457">
        <v>0</v>
      </c>
      <c r="AB23" s="458">
        <f t="shared" si="0"/>
        <v>133</v>
      </c>
      <c r="AC23" s="447"/>
      <c r="AD23" s="447"/>
      <c r="AE23" s="447"/>
    </row>
    <row r="24" spans="1:31" s="437" customFormat="1">
      <c r="A24" s="321" t="s">
        <v>269</v>
      </c>
      <c r="B24" s="32">
        <f t="shared" si="2"/>
        <v>320</v>
      </c>
      <c r="C24" s="464">
        <v>175</v>
      </c>
      <c r="D24" s="464">
        <v>145</v>
      </c>
      <c r="E24" s="464">
        <v>173</v>
      </c>
      <c r="F24" s="464">
        <v>29</v>
      </c>
      <c r="G24" s="464">
        <v>26</v>
      </c>
      <c r="H24" s="464">
        <v>48</v>
      </c>
      <c r="I24" s="464">
        <v>0</v>
      </c>
      <c r="J24" s="464">
        <v>21</v>
      </c>
      <c r="K24" s="464">
        <v>1</v>
      </c>
      <c r="L24" s="464">
        <v>7</v>
      </c>
      <c r="M24" s="464">
        <v>5</v>
      </c>
      <c r="N24" s="464">
        <v>0</v>
      </c>
      <c r="O24" s="464">
        <v>3</v>
      </c>
      <c r="P24" s="464">
        <v>4</v>
      </c>
      <c r="Q24" s="464">
        <v>0</v>
      </c>
      <c r="R24" s="464">
        <v>3</v>
      </c>
      <c r="S24" s="464">
        <v>0</v>
      </c>
      <c r="T24" s="455">
        <v>101</v>
      </c>
      <c r="U24" s="464">
        <v>0</v>
      </c>
      <c r="V24" s="464">
        <v>0</v>
      </c>
      <c r="W24" s="464">
        <v>0</v>
      </c>
      <c r="X24" s="455">
        <v>219</v>
      </c>
      <c r="Y24" s="465">
        <v>0</v>
      </c>
      <c r="Z24" s="464">
        <v>0</v>
      </c>
      <c r="AA24" s="466">
        <v>0</v>
      </c>
      <c r="AB24" s="458">
        <f t="shared" si="0"/>
        <v>219</v>
      </c>
      <c r="AC24" s="447"/>
      <c r="AD24" s="447"/>
      <c r="AE24" s="447"/>
    </row>
    <row r="25" spans="1:31" s="437" customFormat="1">
      <c r="A25" s="321" t="s">
        <v>270</v>
      </c>
      <c r="B25" s="32">
        <f t="shared" si="2"/>
        <v>102</v>
      </c>
      <c r="C25" s="455">
        <v>47</v>
      </c>
      <c r="D25" s="455">
        <v>55</v>
      </c>
      <c r="E25" s="455">
        <v>62</v>
      </c>
      <c r="F25" s="455">
        <v>3</v>
      </c>
      <c r="G25" s="455">
        <v>7</v>
      </c>
      <c r="H25" s="455">
        <v>15</v>
      </c>
      <c r="I25" s="455">
        <v>0</v>
      </c>
      <c r="J25" s="455">
        <v>5</v>
      </c>
      <c r="K25" s="455">
        <v>0</v>
      </c>
      <c r="L25" s="455">
        <v>5</v>
      </c>
      <c r="M25" s="455">
        <v>1</v>
      </c>
      <c r="N25" s="455">
        <v>0</v>
      </c>
      <c r="O25" s="455">
        <v>0</v>
      </c>
      <c r="P25" s="455">
        <v>1</v>
      </c>
      <c r="Q25" s="455">
        <v>0</v>
      </c>
      <c r="R25" s="455">
        <v>3</v>
      </c>
      <c r="S25" s="455">
        <v>0</v>
      </c>
      <c r="T25" s="455">
        <v>29</v>
      </c>
      <c r="U25" s="455">
        <v>0</v>
      </c>
      <c r="V25" s="455">
        <v>0</v>
      </c>
      <c r="W25" s="455">
        <v>0</v>
      </c>
      <c r="X25" s="455">
        <v>73</v>
      </c>
      <c r="Y25" s="456">
        <v>0</v>
      </c>
      <c r="Z25" s="455">
        <v>0</v>
      </c>
      <c r="AA25" s="457">
        <v>0</v>
      </c>
      <c r="AB25" s="458">
        <f t="shared" si="0"/>
        <v>73</v>
      </c>
      <c r="AC25" s="447"/>
      <c r="AD25" s="447"/>
      <c r="AE25" s="447"/>
    </row>
    <row r="26" spans="1:31" s="437" customFormat="1">
      <c r="A26" s="325" t="s">
        <v>271</v>
      </c>
      <c r="B26" s="34">
        <f t="shared" si="2"/>
        <v>218</v>
      </c>
      <c r="C26" s="467">
        <v>98</v>
      </c>
      <c r="D26" s="467">
        <v>120</v>
      </c>
      <c r="E26" s="467">
        <v>122</v>
      </c>
      <c r="F26" s="467">
        <v>10</v>
      </c>
      <c r="G26" s="467">
        <v>27</v>
      </c>
      <c r="H26" s="467">
        <v>40</v>
      </c>
      <c r="I26" s="467">
        <v>1</v>
      </c>
      <c r="J26" s="467">
        <v>12</v>
      </c>
      <c r="K26" s="467">
        <v>1</v>
      </c>
      <c r="L26" s="467">
        <v>0</v>
      </c>
      <c r="M26" s="467">
        <v>2</v>
      </c>
      <c r="N26" s="467">
        <v>0</v>
      </c>
      <c r="O26" s="467">
        <v>0</v>
      </c>
      <c r="P26" s="467">
        <v>1</v>
      </c>
      <c r="Q26" s="467">
        <v>0</v>
      </c>
      <c r="R26" s="467">
        <v>1</v>
      </c>
      <c r="S26" s="467">
        <v>1</v>
      </c>
      <c r="T26" s="455">
        <v>62</v>
      </c>
      <c r="U26" s="467">
        <v>0</v>
      </c>
      <c r="V26" s="467">
        <v>0</v>
      </c>
      <c r="W26" s="467">
        <v>0</v>
      </c>
      <c r="X26" s="455">
        <v>156</v>
      </c>
      <c r="Y26" s="468">
        <v>0</v>
      </c>
      <c r="Z26" s="467">
        <v>0</v>
      </c>
      <c r="AA26" s="469">
        <v>0</v>
      </c>
      <c r="AB26" s="458">
        <f t="shared" si="0"/>
        <v>156</v>
      </c>
      <c r="AC26" s="447"/>
      <c r="AD26" s="447"/>
      <c r="AE26" s="447"/>
    </row>
    <row r="27" spans="1:31" s="308" customFormat="1" ht="24" customHeight="1">
      <c r="A27" s="606" t="s">
        <v>549</v>
      </c>
      <c r="B27" s="606"/>
      <c r="C27" s="606"/>
      <c r="D27" s="606"/>
      <c r="E27" s="606"/>
      <c r="F27" s="329"/>
      <c r="G27" s="329"/>
      <c r="H27" s="434"/>
      <c r="S27" s="470"/>
      <c r="T27" s="470"/>
      <c r="U27" s="471"/>
      <c r="V27" s="471"/>
      <c r="W27" s="666" t="s">
        <v>664</v>
      </c>
      <c r="X27" s="666"/>
      <c r="Y27" s="666"/>
      <c r="Z27" s="666"/>
      <c r="AA27" s="666"/>
    </row>
    <row r="28" spans="1:31">
      <c r="H28" s="310"/>
    </row>
  </sheetData>
  <mergeCells count="25">
    <mergeCell ref="A27:E27"/>
    <mergeCell ref="W27:AA27"/>
    <mergeCell ref="O5:O6"/>
    <mergeCell ref="P5:P6"/>
    <mergeCell ref="Q5:Q6"/>
    <mergeCell ref="R5:R6"/>
    <mergeCell ref="S5:S6"/>
    <mergeCell ref="T5:W5"/>
    <mergeCell ref="I5:I6"/>
    <mergeCell ref="J5:J6"/>
    <mergeCell ref="K5:K6"/>
    <mergeCell ref="L5:L6"/>
    <mergeCell ref="M5:M6"/>
    <mergeCell ref="N5:N6"/>
    <mergeCell ref="A2:G2"/>
    <mergeCell ref="Z3:AA3"/>
    <mergeCell ref="A4:A6"/>
    <mergeCell ref="B4:D5"/>
    <mergeCell ref="E4:S4"/>
    <mergeCell ref="T4:AA4"/>
    <mergeCell ref="E5:E6"/>
    <mergeCell ref="F5:F6"/>
    <mergeCell ref="G5:G6"/>
    <mergeCell ref="H5:H6"/>
    <mergeCell ref="X5:AA5"/>
  </mergeCells>
  <phoneticPr fontId="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15"/>
  <sheetViews>
    <sheetView workbookViewId="0">
      <selection activeCell="K24" sqref="K24"/>
    </sheetView>
  </sheetViews>
  <sheetFormatPr defaultRowHeight="16.5"/>
  <cols>
    <col min="1" max="1" width="7" style="310" customWidth="1"/>
    <col min="2" max="2" width="8.25" style="310" customWidth="1"/>
    <col min="3" max="3" width="6.25" style="310" customWidth="1"/>
    <col min="4" max="4" width="11.125" style="310" customWidth="1"/>
    <col min="5" max="5" width="8.625" style="440" customWidth="1"/>
    <col min="6" max="6" width="10.625" style="310" customWidth="1"/>
    <col min="7" max="7" width="11.75" style="310" customWidth="1"/>
    <col min="8" max="8" width="8.75" style="310" customWidth="1"/>
    <col min="9" max="13" width="6.25" style="310" customWidth="1"/>
    <col min="14" max="14" width="11.125" style="310" customWidth="1"/>
    <col min="15" max="15" width="8.625" style="310" customWidth="1"/>
    <col min="16" max="17" width="10.625" style="310" customWidth="1"/>
    <col min="18" max="18" width="9.5" style="310" customWidth="1"/>
    <col min="19" max="19" width="6.25" style="310" customWidth="1"/>
    <col min="20" max="16384" width="9" style="310"/>
  </cols>
  <sheetData>
    <row r="1" spans="1:21" ht="16.5" customHeight="1"/>
    <row r="2" spans="1:21" ht="23.25" customHeight="1">
      <c r="A2" s="607" t="s">
        <v>736</v>
      </c>
      <c r="B2" s="607"/>
      <c r="C2" s="607"/>
      <c r="D2" s="607"/>
      <c r="E2" s="607"/>
    </row>
    <row r="3" spans="1:21" s="308" customFormat="1" ht="23.25" customHeight="1">
      <c r="A3" s="608" t="s">
        <v>450</v>
      </c>
      <c r="B3" s="608"/>
      <c r="C3" s="311"/>
      <c r="D3" s="311"/>
      <c r="E3" s="434"/>
      <c r="I3" s="497"/>
      <c r="Q3" s="609" t="s">
        <v>737</v>
      </c>
      <c r="R3" s="609"/>
      <c r="S3" s="609"/>
    </row>
    <row r="4" spans="1:21" ht="24.75" customHeight="1">
      <c r="A4" s="610" t="s">
        <v>784</v>
      </c>
      <c r="B4" s="613" t="s">
        <v>738</v>
      </c>
      <c r="C4" s="613"/>
      <c r="D4" s="613"/>
      <c r="E4" s="613"/>
      <c r="F4" s="613"/>
      <c r="G4" s="613"/>
      <c r="H4" s="613"/>
      <c r="I4" s="613"/>
      <c r="J4" s="613" t="s">
        <v>739</v>
      </c>
      <c r="K4" s="613"/>
      <c r="L4" s="613"/>
      <c r="M4" s="613"/>
      <c r="N4" s="613"/>
      <c r="O4" s="613"/>
      <c r="P4" s="613"/>
      <c r="Q4" s="613"/>
      <c r="R4" s="613"/>
      <c r="S4" s="613"/>
    </row>
    <row r="5" spans="1:21" ht="30" customHeight="1">
      <c r="A5" s="611"/>
      <c r="B5" s="613" t="s">
        <v>740</v>
      </c>
      <c r="C5" s="613" t="s">
        <v>741</v>
      </c>
      <c r="D5" s="613" t="s">
        <v>742</v>
      </c>
      <c r="E5" s="613" t="s">
        <v>743</v>
      </c>
      <c r="F5" s="613" t="s">
        <v>744</v>
      </c>
      <c r="G5" s="613" t="s">
        <v>745</v>
      </c>
      <c r="H5" s="613" t="s">
        <v>746</v>
      </c>
      <c r="I5" s="613" t="s">
        <v>747</v>
      </c>
      <c r="J5" s="663" t="s">
        <v>748</v>
      </c>
      <c r="K5" s="613"/>
      <c r="L5" s="613"/>
      <c r="M5" s="613" t="s">
        <v>741</v>
      </c>
      <c r="N5" s="613" t="s">
        <v>749</v>
      </c>
      <c r="O5" s="613" t="s">
        <v>743</v>
      </c>
      <c r="P5" s="613" t="s">
        <v>750</v>
      </c>
      <c r="Q5" s="613" t="s">
        <v>751</v>
      </c>
      <c r="R5" s="613" t="s">
        <v>752</v>
      </c>
      <c r="S5" s="613" t="s">
        <v>753</v>
      </c>
    </row>
    <row r="6" spans="1:21" ht="30" customHeight="1">
      <c r="A6" s="612"/>
      <c r="B6" s="613"/>
      <c r="C6" s="613"/>
      <c r="D6" s="613"/>
      <c r="E6" s="613"/>
      <c r="F6" s="613"/>
      <c r="G6" s="613"/>
      <c r="H6" s="613"/>
      <c r="I6" s="613"/>
      <c r="J6" s="442"/>
      <c r="K6" s="312" t="s">
        <v>754</v>
      </c>
      <c r="L6" s="312" t="s">
        <v>755</v>
      </c>
      <c r="M6" s="613"/>
      <c r="N6" s="613"/>
      <c r="O6" s="613"/>
      <c r="P6" s="613"/>
      <c r="Q6" s="613"/>
      <c r="R6" s="613"/>
      <c r="S6" s="613"/>
    </row>
    <row r="7" spans="1:21" s="447" customFormat="1" ht="22.5" customHeight="1">
      <c r="A7" s="498">
        <v>2017</v>
      </c>
      <c r="B7" s="499">
        <v>14</v>
      </c>
      <c r="C7" s="500">
        <v>7</v>
      </c>
      <c r="D7" s="500">
        <v>7</v>
      </c>
      <c r="E7" s="500">
        <v>0</v>
      </c>
      <c r="F7" s="500">
        <v>0</v>
      </c>
      <c r="G7" s="500">
        <v>0</v>
      </c>
      <c r="H7" s="500">
        <v>0</v>
      </c>
      <c r="I7" s="500">
        <v>0</v>
      </c>
      <c r="J7" s="500">
        <v>449</v>
      </c>
      <c r="K7" s="500">
        <v>229</v>
      </c>
      <c r="L7" s="500">
        <v>220</v>
      </c>
      <c r="M7" s="500">
        <v>138</v>
      </c>
      <c r="N7" s="500">
        <v>311</v>
      </c>
      <c r="O7" s="500">
        <v>0</v>
      </c>
      <c r="P7" s="500">
        <v>0</v>
      </c>
      <c r="Q7" s="500">
        <v>0</v>
      </c>
      <c r="R7" s="500">
        <v>0</v>
      </c>
      <c r="S7" s="501">
        <v>0</v>
      </c>
    </row>
    <row r="8" spans="1:21" s="447" customFormat="1" ht="22.5" customHeight="1">
      <c r="A8" s="498">
        <v>2018</v>
      </c>
      <c r="B8" s="499">
        <v>14</v>
      </c>
      <c r="C8" s="500">
        <v>7</v>
      </c>
      <c r="D8" s="500">
        <v>7</v>
      </c>
      <c r="E8" s="500">
        <v>0</v>
      </c>
      <c r="F8" s="500">
        <v>0</v>
      </c>
      <c r="G8" s="500">
        <v>0</v>
      </c>
      <c r="H8" s="500">
        <v>0</v>
      </c>
      <c r="I8" s="500">
        <v>0</v>
      </c>
      <c r="J8" s="500">
        <v>403</v>
      </c>
      <c r="K8" s="500">
        <v>214</v>
      </c>
      <c r="L8" s="500">
        <v>189</v>
      </c>
      <c r="M8" s="500">
        <v>125</v>
      </c>
      <c r="N8" s="500">
        <v>278</v>
      </c>
      <c r="O8" s="500">
        <v>0</v>
      </c>
      <c r="P8" s="500">
        <v>0</v>
      </c>
      <c r="Q8" s="500">
        <v>0</v>
      </c>
      <c r="R8" s="500">
        <v>0</v>
      </c>
      <c r="S8" s="501">
        <v>0</v>
      </c>
    </row>
    <row r="9" spans="1:21" s="447" customFormat="1" ht="22.5" customHeight="1">
      <c r="A9" s="313">
        <v>2019</v>
      </c>
      <c r="B9" s="82">
        <v>14</v>
      </c>
      <c r="C9" s="83">
        <v>7</v>
      </c>
      <c r="D9" s="83">
        <v>7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334</v>
      </c>
      <c r="K9" s="83">
        <v>186</v>
      </c>
      <c r="L9" s="83">
        <v>148</v>
      </c>
      <c r="M9" s="83">
        <v>96</v>
      </c>
      <c r="N9" s="83">
        <v>238</v>
      </c>
      <c r="O9" s="83">
        <v>0</v>
      </c>
      <c r="P9" s="83">
        <v>0</v>
      </c>
      <c r="Q9" s="83">
        <v>0</v>
      </c>
      <c r="R9" s="83">
        <v>0</v>
      </c>
      <c r="S9" s="96">
        <v>0</v>
      </c>
    </row>
    <row r="10" spans="1:21" s="447" customFormat="1" ht="22.5" customHeight="1">
      <c r="A10" s="313">
        <v>2020</v>
      </c>
      <c r="B10" s="82">
        <v>14</v>
      </c>
      <c r="C10" s="83">
        <v>7</v>
      </c>
      <c r="D10" s="83">
        <v>7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276</v>
      </c>
      <c r="K10" s="83">
        <v>149</v>
      </c>
      <c r="L10" s="83">
        <v>127</v>
      </c>
      <c r="M10" s="83">
        <v>74</v>
      </c>
      <c r="N10" s="83">
        <v>202</v>
      </c>
      <c r="O10" s="83">
        <v>0</v>
      </c>
      <c r="P10" s="83">
        <v>0</v>
      </c>
      <c r="Q10" s="83">
        <v>0</v>
      </c>
      <c r="R10" s="83">
        <v>0</v>
      </c>
      <c r="S10" s="96">
        <v>0</v>
      </c>
    </row>
    <row r="11" spans="1:21" s="447" customFormat="1" ht="22.5" customHeight="1">
      <c r="A11" s="313">
        <v>2021</v>
      </c>
      <c r="B11" s="82">
        <v>15</v>
      </c>
      <c r="C11" s="83">
        <v>8</v>
      </c>
      <c r="D11" s="83">
        <v>7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219</v>
      </c>
      <c r="K11" s="83">
        <v>112</v>
      </c>
      <c r="L11" s="83">
        <v>107</v>
      </c>
      <c r="M11" s="83">
        <v>56</v>
      </c>
      <c r="N11" s="83">
        <v>163</v>
      </c>
      <c r="O11" s="83">
        <v>0</v>
      </c>
      <c r="P11" s="83">
        <v>0</v>
      </c>
      <c r="Q11" s="83">
        <v>0</v>
      </c>
      <c r="R11" s="83">
        <v>0</v>
      </c>
      <c r="S11" s="96">
        <v>0</v>
      </c>
    </row>
    <row r="12" spans="1:21" ht="22.5" customHeight="1">
      <c r="A12" s="493">
        <v>2022</v>
      </c>
      <c r="B12" s="201">
        <f>SUM(C12:I12)</f>
        <v>14</v>
      </c>
      <c r="C12" s="202">
        <v>7</v>
      </c>
      <c r="D12" s="202">
        <v>7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f>SUM(M12:S12)</f>
        <v>218</v>
      </c>
      <c r="K12" s="202">
        <v>111</v>
      </c>
      <c r="L12" s="202">
        <v>107</v>
      </c>
      <c r="M12" s="202">
        <v>55</v>
      </c>
      <c r="N12" s="202">
        <v>163</v>
      </c>
      <c r="O12" s="202">
        <v>0</v>
      </c>
      <c r="P12" s="202">
        <v>0</v>
      </c>
      <c r="Q12" s="202">
        <v>0</v>
      </c>
      <c r="R12" s="202">
        <v>0</v>
      </c>
      <c r="S12" s="206">
        <v>0</v>
      </c>
      <c r="T12" s="447"/>
      <c r="U12" s="447"/>
    </row>
    <row r="13" spans="1:21" s="308" customFormat="1" ht="22.5" customHeight="1">
      <c r="A13" s="329" t="s">
        <v>756</v>
      </c>
      <c r="B13" s="342"/>
      <c r="C13" s="342"/>
      <c r="D13" s="342"/>
      <c r="E13" s="434"/>
      <c r="Q13" s="438"/>
      <c r="R13" s="438"/>
      <c r="S13" s="439" t="s">
        <v>715</v>
      </c>
    </row>
    <row r="14" spans="1:21">
      <c r="M14" s="320"/>
    </row>
    <row r="15" spans="1:21">
      <c r="M15" s="320"/>
    </row>
  </sheetData>
  <mergeCells count="22">
    <mergeCell ref="R5:R6"/>
    <mergeCell ref="M5:M6"/>
    <mergeCell ref="N5:N6"/>
    <mergeCell ref="O5:O6"/>
    <mergeCell ref="P5:P6"/>
    <mergeCell ref="Q5:Q6"/>
    <mergeCell ref="A2:E2"/>
    <mergeCell ref="A3:B3"/>
    <mergeCell ref="Q3:S3"/>
    <mergeCell ref="A4:A6"/>
    <mergeCell ref="B4:I4"/>
    <mergeCell ref="J4:S4"/>
    <mergeCell ref="B5:B6"/>
    <mergeCell ref="C5:C6"/>
    <mergeCell ref="D5:D6"/>
    <mergeCell ref="E5:E6"/>
    <mergeCell ref="S5:S6"/>
    <mergeCell ref="F5:F6"/>
    <mergeCell ref="G5:G6"/>
    <mergeCell ref="H5:H6"/>
    <mergeCell ref="I5:I6"/>
    <mergeCell ref="J5:L5"/>
  </mergeCells>
  <phoneticPr fontId="3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26"/>
  <sheetViews>
    <sheetView workbookViewId="0">
      <selection activeCell="M29" sqref="M29"/>
    </sheetView>
  </sheetViews>
  <sheetFormatPr defaultRowHeight="16.5"/>
  <cols>
    <col min="1" max="1" width="9" style="503"/>
    <col min="2" max="2" width="9.125" style="503" bestFit="1" customWidth="1"/>
    <col min="3" max="3" width="8.125" style="503" bestFit="1" customWidth="1"/>
    <col min="4" max="4" width="9.125" style="503" bestFit="1" customWidth="1"/>
    <col min="5" max="5" width="9" style="503"/>
    <col min="6" max="6" width="7.75" style="503" customWidth="1"/>
    <col min="7" max="11" width="8.875" style="503" customWidth="1"/>
    <col min="12" max="12" width="7.75" style="503" customWidth="1"/>
    <col min="13" max="16384" width="9" style="503"/>
  </cols>
  <sheetData>
    <row r="1" spans="1:34" s="502" customFormat="1" ht="16.5" customHeight="1"/>
    <row r="2" spans="1:34" ht="21.75" customHeight="1">
      <c r="A2" s="670" t="s">
        <v>757</v>
      </c>
      <c r="B2" s="670"/>
      <c r="C2" s="670"/>
      <c r="D2" s="670"/>
      <c r="E2" s="670"/>
      <c r="F2" s="670"/>
      <c r="G2" s="670"/>
      <c r="H2" s="670"/>
      <c r="I2" s="670"/>
      <c r="J2" s="670"/>
      <c r="K2" s="670"/>
      <c r="L2" s="670"/>
    </row>
    <row r="3" spans="1:34" s="502" customFormat="1" ht="21.75" customHeight="1">
      <c r="A3" s="504" t="s">
        <v>44</v>
      </c>
      <c r="L3" s="505" t="s">
        <v>758</v>
      </c>
    </row>
    <row r="4" spans="1:34" ht="27" customHeight="1">
      <c r="A4" s="671" t="s">
        <v>785</v>
      </c>
      <c r="B4" s="673" t="s">
        <v>759</v>
      </c>
      <c r="C4" s="673"/>
      <c r="D4" s="673"/>
      <c r="E4" s="673" t="s">
        <v>760</v>
      </c>
      <c r="F4" s="673"/>
      <c r="G4" s="673"/>
      <c r="H4" s="673"/>
      <c r="I4" s="673"/>
      <c r="J4" s="673"/>
      <c r="K4" s="673"/>
      <c r="L4" s="673"/>
    </row>
    <row r="5" spans="1:34" ht="48" customHeight="1">
      <c r="A5" s="672"/>
      <c r="B5" s="506" t="s">
        <v>148</v>
      </c>
      <c r="C5" s="506" t="s">
        <v>761</v>
      </c>
      <c r="D5" s="506" t="s">
        <v>631</v>
      </c>
      <c r="E5" s="506" t="s">
        <v>762</v>
      </c>
      <c r="F5" s="506" t="s">
        <v>763</v>
      </c>
      <c r="G5" s="506" t="s">
        <v>764</v>
      </c>
      <c r="H5" s="506" t="s">
        <v>765</v>
      </c>
      <c r="I5" s="506" t="s">
        <v>766</v>
      </c>
      <c r="J5" s="506" t="s">
        <v>767</v>
      </c>
      <c r="K5" s="506" t="s">
        <v>768</v>
      </c>
      <c r="L5" s="506" t="s">
        <v>769</v>
      </c>
    </row>
    <row r="6" spans="1:34" ht="24" customHeight="1">
      <c r="A6" s="507">
        <v>2017</v>
      </c>
      <c r="B6" s="508">
        <v>25714</v>
      </c>
      <c r="C6" s="509">
        <v>2203</v>
      </c>
      <c r="D6" s="509">
        <v>23511</v>
      </c>
      <c r="E6" s="509">
        <v>25714</v>
      </c>
      <c r="F6" s="509">
        <v>2666</v>
      </c>
      <c r="G6" s="509">
        <v>371</v>
      </c>
      <c r="H6" s="509">
        <v>428</v>
      </c>
      <c r="I6" s="509">
        <v>3569</v>
      </c>
      <c r="J6" s="509">
        <v>11040</v>
      </c>
      <c r="K6" s="510">
        <v>6969</v>
      </c>
      <c r="L6" s="511">
        <v>671</v>
      </c>
    </row>
    <row r="7" spans="1:34" ht="24" customHeight="1">
      <c r="A7" s="507">
        <v>2018</v>
      </c>
      <c r="B7" s="508">
        <v>14977</v>
      </c>
      <c r="C7" s="509">
        <v>1792</v>
      </c>
      <c r="D7" s="509">
        <v>13185</v>
      </c>
      <c r="E7" s="509">
        <v>14977</v>
      </c>
      <c r="F7" s="509">
        <v>2852</v>
      </c>
      <c r="G7" s="509">
        <v>228</v>
      </c>
      <c r="H7" s="509">
        <v>146</v>
      </c>
      <c r="I7" s="509">
        <v>1443</v>
      </c>
      <c r="J7" s="509">
        <v>5577</v>
      </c>
      <c r="K7" s="510">
        <v>4498</v>
      </c>
      <c r="L7" s="511">
        <v>233</v>
      </c>
    </row>
    <row r="8" spans="1:34" ht="24" customHeight="1">
      <c r="A8" s="512">
        <v>2019</v>
      </c>
      <c r="B8" s="513">
        <v>16049</v>
      </c>
      <c r="C8" s="514">
        <v>2544</v>
      </c>
      <c r="D8" s="514">
        <v>13505</v>
      </c>
      <c r="E8" s="514">
        <v>16049</v>
      </c>
      <c r="F8" s="514">
        <v>3559</v>
      </c>
      <c r="G8" s="514">
        <v>319</v>
      </c>
      <c r="H8" s="514">
        <v>423</v>
      </c>
      <c r="I8" s="514">
        <v>1369</v>
      </c>
      <c r="J8" s="514">
        <v>4917</v>
      </c>
      <c r="K8" s="515">
        <v>5015</v>
      </c>
      <c r="L8" s="516">
        <v>447</v>
      </c>
      <c r="M8" s="517"/>
    </row>
    <row r="9" spans="1:34" ht="24" customHeight="1">
      <c r="A9" s="512">
        <v>2020</v>
      </c>
      <c r="B9" s="513">
        <v>13054</v>
      </c>
      <c r="C9" s="514">
        <v>2067</v>
      </c>
      <c r="D9" s="514">
        <v>10987</v>
      </c>
      <c r="E9" s="514">
        <v>13054</v>
      </c>
      <c r="F9" s="514">
        <v>2015</v>
      </c>
      <c r="G9" s="514">
        <v>186</v>
      </c>
      <c r="H9" s="514">
        <v>250</v>
      </c>
      <c r="I9" s="514">
        <v>1258</v>
      </c>
      <c r="J9" s="514">
        <v>3835</v>
      </c>
      <c r="K9" s="515">
        <v>4933</v>
      </c>
      <c r="L9" s="516">
        <v>577</v>
      </c>
      <c r="M9" s="517"/>
    </row>
    <row r="10" spans="1:34" ht="24" customHeight="1">
      <c r="A10" s="512">
        <v>2021</v>
      </c>
      <c r="B10" s="513">
        <v>12738</v>
      </c>
      <c r="C10" s="514">
        <v>1838</v>
      </c>
      <c r="D10" s="514">
        <v>10900</v>
      </c>
      <c r="E10" s="514">
        <v>12738</v>
      </c>
      <c r="F10" s="514">
        <v>1875</v>
      </c>
      <c r="G10" s="514">
        <v>577</v>
      </c>
      <c r="H10" s="514">
        <v>274</v>
      </c>
      <c r="I10" s="514">
        <v>896</v>
      </c>
      <c r="J10" s="514">
        <v>3477</v>
      </c>
      <c r="K10" s="515">
        <v>5179</v>
      </c>
      <c r="L10" s="516">
        <v>460</v>
      </c>
      <c r="M10" s="517"/>
    </row>
    <row r="11" spans="1:34" ht="24" customHeight="1">
      <c r="A11" s="518">
        <v>2022</v>
      </c>
      <c r="B11" s="519">
        <f>SUM(C11:D11)</f>
        <v>11786</v>
      </c>
      <c r="C11" s="520">
        <v>1654</v>
      </c>
      <c r="D11" s="520">
        <v>10132</v>
      </c>
      <c r="E11" s="520">
        <f>SUM(F11:L11)</f>
        <v>11786</v>
      </c>
      <c r="F11" s="520">
        <v>1197</v>
      </c>
      <c r="G11" s="520">
        <v>449</v>
      </c>
      <c r="H11" s="520">
        <v>368</v>
      </c>
      <c r="I11" s="520">
        <v>826</v>
      </c>
      <c r="J11" s="520">
        <v>3319</v>
      </c>
      <c r="K11" s="521">
        <v>5023</v>
      </c>
      <c r="L11" s="522">
        <v>604</v>
      </c>
      <c r="M11" s="523"/>
      <c r="N11" s="517"/>
      <c r="O11" s="517"/>
      <c r="P11" s="517"/>
      <c r="Q11" s="517"/>
      <c r="R11" s="517"/>
      <c r="S11" s="517"/>
      <c r="T11" s="517"/>
      <c r="U11" s="517"/>
      <c r="V11" s="517"/>
    </row>
    <row r="12" spans="1:34" s="524" customFormat="1" ht="18.75" customHeight="1">
      <c r="A12" s="674" t="s">
        <v>770</v>
      </c>
      <c r="B12" s="674"/>
      <c r="K12" s="525"/>
      <c r="L12" s="526" t="s">
        <v>771</v>
      </c>
      <c r="W12" s="669"/>
      <c r="X12" s="669"/>
      <c r="Y12" s="669"/>
      <c r="Z12" s="669"/>
      <c r="AA12" s="669"/>
      <c r="AB12" s="669"/>
      <c r="AC12" s="669"/>
      <c r="AD12" s="669"/>
      <c r="AE12" s="669"/>
      <c r="AF12" s="669"/>
      <c r="AG12" s="669"/>
      <c r="AH12" s="527"/>
    </row>
    <row r="26" spans="7:7">
      <c r="G26" s="503" t="s">
        <v>786</v>
      </c>
    </row>
  </sheetData>
  <mergeCells count="6">
    <mergeCell ref="W12:AG12"/>
    <mergeCell ref="A2:L2"/>
    <mergeCell ref="A4:A5"/>
    <mergeCell ref="B4:D4"/>
    <mergeCell ref="E4:L4"/>
    <mergeCell ref="A12:B12"/>
  </mergeCells>
  <phoneticPr fontId="3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workbookViewId="0">
      <selection activeCell="I25" sqref="I25"/>
    </sheetView>
  </sheetViews>
  <sheetFormatPr defaultRowHeight="16.5"/>
  <cols>
    <col min="1" max="1" width="9" style="285"/>
    <col min="2" max="9" width="11.25" style="285" customWidth="1"/>
    <col min="10" max="10" width="10.5" style="285" bestFit="1" customWidth="1"/>
    <col min="11" max="16384" width="9" style="285"/>
  </cols>
  <sheetData>
    <row r="1" spans="1:10" s="248" customFormat="1" ht="16.5" customHeight="1"/>
    <row r="2" spans="1:10" s="250" customFormat="1" ht="19.5" customHeight="1">
      <c r="A2" s="676" t="s">
        <v>506</v>
      </c>
      <c r="B2" s="676"/>
      <c r="C2" s="676"/>
      <c r="D2" s="676"/>
      <c r="E2" s="676"/>
      <c r="F2" s="249"/>
      <c r="G2" s="249"/>
      <c r="H2" s="249"/>
      <c r="I2" s="249"/>
    </row>
    <row r="3" spans="1:10" s="254" customFormat="1" ht="19.5" customHeight="1">
      <c r="A3" s="251" t="s">
        <v>507</v>
      </c>
      <c r="B3" s="252"/>
      <c r="C3" s="252"/>
      <c r="D3" s="252"/>
      <c r="E3" s="252"/>
      <c r="F3" s="252"/>
      <c r="G3" s="252"/>
      <c r="H3" s="252"/>
      <c r="I3" s="253" t="s">
        <v>508</v>
      </c>
    </row>
    <row r="4" spans="1:10" s="250" customFormat="1" ht="42" customHeight="1">
      <c r="A4" s="677" t="s">
        <v>509</v>
      </c>
      <c r="B4" s="675" t="s">
        <v>510</v>
      </c>
      <c r="C4" s="675"/>
      <c r="D4" s="675" t="s">
        <v>511</v>
      </c>
      <c r="E4" s="675"/>
      <c r="F4" s="675" t="s">
        <v>512</v>
      </c>
      <c r="G4" s="675"/>
      <c r="H4" s="675" t="s">
        <v>513</v>
      </c>
      <c r="I4" s="675"/>
    </row>
    <row r="5" spans="1:10" s="250" customFormat="1" ht="27.75" customHeight="1">
      <c r="A5" s="678"/>
      <c r="B5" s="255" t="s">
        <v>514</v>
      </c>
      <c r="C5" s="255" t="s">
        <v>515</v>
      </c>
      <c r="D5" s="255" t="s">
        <v>516</v>
      </c>
      <c r="E5" s="255" t="s">
        <v>515</v>
      </c>
      <c r="F5" s="255" t="s">
        <v>514</v>
      </c>
      <c r="G5" s="255" t="s">
        <v>515</v>
      </c>
      <c r="H5" s="255" t="s">
        <v>516</v>
      </c>
      <c r="I5" s="255" t="s">
        <v>517</v>
      </c>
    </row>
    <row r="6" spans="1:10" s="260" customFormat="1" ht="24" customHeight="1">
      <c r="A6" s="256">
        <v>2017</v>
      </c>
      <c r="B6" s="257">
        <v>1482716</v>
      </c>
      <c r="C6" s="258">
        <v>72955142</v>
      </c>
      <c r="D6" s="258">
        <v>660935</v>
      </c>
      <c r="E6" s="258">
        <v>30625757</v>
      </c>
      <c r="F6" s="258">
        <v>203652</v>
      </c>
      <c r="G6" s="258">
        <v>9808758</v>
      </c>
      <c r="H6" s="258">
        <v>618129</v>
      </c>
      <c r="I6" s="259">
        <v>32520627</v>
      </c>
    </row>
    <row r="7" spans="1:10" s="260" customFormat="1" ht="24" customHeight="1">
      <c r="A7" s="261">
        <v>2018</v>
      </c>
      <c r="B7" s="262">
        <v>1470551</v>
      </c>
      <c r="C7" s="263">
        <v>80997336.599999994</v>
      </c>
      <c r="D7" s="263">
        <v>655944</v>
      </c>
      <c r="E7" s="263">
        <v>34940993.200000003</v>
      </c>
      <c r="F7" s="263">
        <v>198036</v>
      </c>
      <c r="G7" s="263">
        <v>10153051.199999999</v>
      </c>
      <c r="H7" s="263">
        <v>616571</v>
      </c>
      <c r="I7" s="264">
        <v>35903292.199999996</v>
      </c>
      <c r="J7" s="250"/>
    </row>
    <row r="8" spans="1:10" s="260" customFormat="1" ht="24" customHeight="1">
      <c r="A8" s="261">
        <v>2019</v>
      </c>
      <c r="B8" s="262">
        <v>1473843</v>
      </c>
      <c r="C8" s="263">
        <v>89293773.399999991</v>
      </c>
      <c r="D8" s="263">
        <v>654170</v>
      </c>
      <c r="E8" s="263">
        <v>37790412.199999996</v>
      </c>
      <c r="F8" s="263">
        <v>193191</v>
      </c>
      <c r="G8" s="263">
        <v>10683187.6</v>
      </c>
      <c r="H8" s="263">
        <v>626482</v>
      </c>
      <c r="I8" s="264">
        <v>40820173.600000001</v>
      </c>
      <c r="J8" s="250"/>
    </row>
    <row r="9" spans="1:10" s="260" customFormat="1" ht="24" customHeight="1">
      <c r="A9" s="261">
        <v>2020</v>
      </c>
      <c r="B9" s="262">
        <v>1342614</v>
      </c>
      <c r="C9" s="263">
        <v>89214703</v>
      </c>
      <c r="D9" s="263">
        <v>595572</v>
      </c>
      <c r="E9" s="263">
        <v>36837179</v>
      </c>
      <c r="F9" s="263">
        <v>176519</v>
      </c>
      <c r="G9" s="263">
        <v>10186977</v>
      </c>
      <c r="H9" s="263">
        <v>570523</v>
      </c>
      <c r="I9" s="264">
        <v>42190547</v>
      </c>
      <c r="J9" s="250"/>
    </row>
    <row r="10" spans="1:10" s="260" customFormat="1" ht="24" customHeight="1">
      <c r="A10" s="261">
        <v>2021</v>
      </c>
      <c r="B10" s="262">
        <v>1281098</v>
      </c>
      <c r="C10" s="263">
        <v>91330925</v>
      </c>
      <c r="D10" s="263">
        <v>569819</v>
      </c>
      <c r="E10" s="263">
        <v>38484665</v>
      </c>
      <c r="F10" s="263">
        <v>163290</v>
      </c>
      <c r="G10" s="263">
        <v>10126703</v>
      </c>
      <c r="H10" s="263">
        <v>547989</v>
      </c>
      <c r="I10" s="264">
        <v>42719557</v>
      </c>
      <c r="J10" s="250"/>
    </row>
    <row r="11" spans="1:10" s="250" customFormat="1" ht="24" customHeight="1">
      <c r="A11" s="265">
        <v>2022</v>
      </c>
      <c r="B11" s="266">
        <f>SUM(B12:B14)</f>
        <v>1341557</v>
      </c>
      <c r="C11" s="267">
        <f>SUM(C12:C14)</f>
        <v>95178828</v>
      </c>
      <c r="D11" s="267">
        <f t="shared" ref="D11:I11" si="0">SUM(D12:D14)</f>
        <v>591595</v>
      </c>
      <c r="E11" s="267">
        <f t="shared" si="0"/>
        <v>40240953</v>
      </c>
      <c r="F11" s="267">
        <f t="shared" si="0"/>
        <v>167540</v>
      </c>
      <c r="G11" s="267">
        <f t="shared" si="0"/>
        <v>10583193</v>
      </c>
      <c r="H11" s="267">
        <f t="shared" si="0"/>
        <v>582422</v>
      </c>
      <c r="I11" s="268">
        <f t="shared" si="0"/>
        <v>44354682</v>
      </c>
      <c r="J11" s="260"/>
    </row>
    <row r="12" spans="1:10" s="250" customFormat="1" ht="24" customHeight="1">
      <c r="A12" s="269" t="s">
        <v>518</v>
      </c>
      <c r="B12" s="270">
        <f>D12+F12+H12</f>
        <v>29358</v>
      </c>
      <c r="C12" s="271">
        <f>E12+G12+I12</f>
        <v>45593056</v>
      </c>
      <c r="D12" s="272">
        <v>11435</v>
      </c>
      <c r="E12" s="272">
        <v>18490710</v>
      </c>
      <c r="F12" s="273">
        <v>2964</v>
      </c>
      <c r="G12" s="273">
        <v>4761653</v>
      </c>
      <c r="H12" s="273">
        <v>14959</v>
      </c>
      <c r="I12" s="274">
        <v>22340693</v>
      </c>
    </row>
    <row r="13" spans="1:10" s="250" customFormat="1" ht="24" customHeight="1">
      <c r="A13" s="269" t="s">
        <v>519</v>
      </c>
      <c r="B13" s="270">
        <f t="shared" ref="B13:C14" si="1">D13+F13+H13</f>
        <v>886902</v>
      </c>
      <c r="C13" s="271">
        <f t="shared" si="1"/>
        <v>31239864</v>
      </c>
      <c r="D13" s="272">
        <v>392401</v>
      </c>
      <c r="E13" s="272">
        <v>13736241</v>
      </c>
      <c r="F13" s="273">
        <v>113047</v>
      </c>
      <c r="G13" s="273">
        <v>3746356</v>
      </c>
      <c r="H13" s="273">
        <v>381454</v>
      </c>
      <c r="I13" s="274">
        <v>13757267</v>
      </c>
    </row>
    <row r="14" spans="1:10" s="250" customFormat="1" ht="24" customHeight="1">
      <c r="A14" s="275" t="s">
        <v>520</v>
      </c>
      <c r="B14" s="276">
        <f t="shared" si="1"/>
        <v>425297</v>
      </c>
      <c r="C14" s="277">
        <f t="shared" si="1"/>
        <v>18345908</v>
      </c>
      <c r="D14" s="278">
        <v>187759</v>
      </c>
      <c r="E14" s="278">
        <v>8014002</v>
      </c>
      <c r="F14" s="279">
        <v>51529</v>
      </c>
      <c r="G14" s="279">
        <v>2075184</v>
      </c>
      <c r="H14" s="279">
        <v>186009</v>
      </c>
      <c r="I14" s="280">
        <v>8256722</v>
      </c>
    </row>
    <row r="15" spans="1:10" s="248" customFormat="1" ht="24" customHeight="1">
      <c r="A15" s="251" t="s">
        <v>521</v>
      </c>
      <c r="B15" s="281"/>
      <c r="C15" s="281"/>
      <c r="D15" s="281"/>
      <c r="E15" s="281"/>
      <c r="F15" s="281"/>
      <c r="G15" s="281"/>
      <c r="H15" s="281"/>
      <c r="I15" s="253" t="s">
        <v>522</v>
      </c>
    </row>
    <row r="16" spans="1:10" s="248" customFormat="1" ht="24" customHeight="1">
      <c r="A16" s="282" t="s">
        <v>523</v>
      </c>
      <c r="B16" s="281"/>
      <c r="C16" s="281"/>
      <c r="D16" s="281"/>
      <c r="E16" s="281"/>
      <c r="F16" s="281"/>
      <c r="G16" s="281"/>
      <c r="H16" s="281"/>
      <c r="I16" s="283"/>
    </row>
    <row r="17" spans="1:9">
      <c r="A17" s="284" t="s">
        <v>524</v>
      </c>
    </row>
    <row r="18" spans="1:9">
      <c r="A18" s="286"/>
    </row>
    <row r="19" spans="1:9">
      <c r="B19" s="287"/>
      <c r="C19" s="287"/>
      <c r="D19" s="287"/>
      <c r="E19" s="287"/>
      <c r="F19" s="287"/>
      <c r="G19" s="287"/>
      <c r="H19" s="287"/>
      <c r="I19" s="287"/>
    </row>
    <row r="20" spans="1:9">
      <c r="B20" s="287"/>
      <c r="C20" s="287"/>
      <c r="D20" s="287"/>
      <c r="E20" s="287"/>
      <c r="F20" s="287"/>
      <c r="G20" s="287"/>
      <c r="H20" s="287"/>
      <c r="I20" s="287"/>
    </row>
  </sheetData>
  <mergeCells count="6">
    <mergeCell ref="H4:I4"/>
    <mergeCell ref="A2:E2"/>
    <mergeCell ref="A4:A5"/>
    <mergeCell ref="B4:C4"/>
    <mergeCell ref="D4:E4"/>
    <mergeCell ref="F4:G4"/>
  </mergeCells>
  <phoneticPr fontId="3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1"/>
  <sheetViews>
    <sheetView workbookViewId="0">
      <selection activeCell="G18" sqref="G18"/>
    </sheetView>
  </sheetViews>
  <sheetFormatPr defaultRowHeight="16.5"/>
  <cols>
    <col min="1" max="1" width="9" style="285"/>
    <col min="2" max="2" width="15.125" style="285" customWidth="1"/>
    <col min="3" max="4" width="16.125" style="285" customWidth="1"/>
    <col min="5" max="5" width="12.625" style="285" customWidth="1"/>
    <col min="6" max="6" width="16.125" style="285" customWidth="1"/>
    <col min="7" max="7" width="21.875" style="285" customWidth="1"/>
    <col min="8" max="8" width="10.5" style="285" bestFit="1" customWidth="1"/>
    <col min="9" max="16384" width="9" style="285"/>
  </cols>
  <sheetData>
    <row r="1" spans="1:8" s="254" customFormat="1" ht="16.5" customHeight="1"/>
    <row r="2" spans="1:8" s="250" customFormat="1" ht="23.25" customHeight="1">
      <c r="A2" s="679" t="s">
        <v>525</v>
      </c>
      <c r="B2" s="679"/>
      <c r="C2" s="679"/>
      <c r="D2" s="679"/>
      <c r="E2" s="679"/>
      <c r="F2" s="679"/>
      <c r="G2" s="679"/>
    </row>
    <row r="3" spans="1:8" s="254" customFormat="1" ht="23.25" customHeight="1">
      <c r="A3" s="288" t="s">
        <v>526</v>
      </c>
      <c r="B3" s="289"/>
      <c r="C3" s="289"/>
      <c r="D3" s="289"/>
      <c r="E3" s="289"/>
      <c r="F3" s="289"/>
      <c r="G3" s="290" t="s">
        <v>527</v>
      </c>
    </row>
    <row r="4" spans="1:8" s="250" customFormat="1" ht="22.5" customHeight="1">
      <c r="A4" s="677" t="s">
        <v>528</v>
      </c>
      <c r="B4" s="680" t="s">
        <v>529</v>
      </c>
      <c r="C4" s="680" t="s">
        <v>530</v>
      </c>
      <c r="D4" s="680"/>
      <c r="E4" s="681" t="s">
        <v>531</v>
      </c>
      <c r="F4" s="680"/>
      <c r="G4" s="680"/>
    </row>
    <row r="5" spans="1:8" s="250" customFormat="1" ht="49.5" customHeight="1">
      <c r="A5" s="678"/>
      <c r="B5" s="680"/>
      <c r="C5" s="291" t="s">
        <v>532</v>
      </c>
      <c r="D5" s="291" t="s">
        <v>533</v>
      </c>
      <c r="E5" s="292"/>
      <c r="F5" s="291" t="s">
        <v>534</v>
      </c>
      <c r="G5" s="291" t="s">
        <v>535</v>
      </c>
    </row>
    <row r="6" spans="1:8" s="260" customFormat="1" ht="30.75" customHeight="1">
      <c r="A6" s="256">
        <v>2017</v>
      </c>
      <c r="B6" s="257">
        <v>1482716</v>
      </c>
      <c r="C6" s="258">
        <v>1290869</v>
      </c>
      <c r="D6" s="258">
        <v>10723055</v>
      </c>
      <c r="E6" s="263">
        <v>96624552</v>
      </c>
      <c r="F6" s="258">
        <v>72955142</v>
      </c>
      <c r="G6" s="259">
        <v>23669410</v>
      </c>
    </row>
    <row r="7" spans="1:8" s="260" customFormat="1" ht="30.75" customHeight="1">
      <c r="A7" s="261">
        <v>2018</v>
      </c>
      <c r="B7" s="293">
        <v>1470551</v>
      </c>
      <c r="C7" s="294">
        <v>1293261</v>
      </c>
      <c r="D7" s="294">
        <v>11137563</v>
      </c>
      <c r="E7" s="295">
        <v>106364357.7</v>
      </c>
      <c r="F7" s="296">
        <v>80997336.5</v>
      </c>
      <c r="G7" s="297">
        <v>25367021.199999999</v>
      </c>
      <c r="H7" s="250"/>
    </row>
    <row r="8" spans="1:8" s="260" customFormat="1" ht="30.75" customHeight="1">
      <c r="A8" s="261">
        <v>2019</v>
      </c>
      <c r="B8" s="293">
        <v>1473843</v>
      </c>
      <c r="C8" s="294">
        <v>1307759</v>
      </c>
      <c r="D8" s="294">
        <v>11560894</v>
      </c>
      <c r="E8" s="295">
        <v>117566448.2</v>
      </c>
      <c r="F8" s="296">
        <v>89293773.200000003</v>
      </c>
      <c r="G8" s="297">
        <v>28272675</v>
      </c>
      <c r="H8" s="250"/>
    </row>
    <row r="9" spans="1:8" s="260" customFormat="1" ht="30.75" customHeight="1">
      <c r="A9" s="261">
        <v>2020</v>
      </c>
      <c r="B9" s="293">
        <v>1342614</v>
      </c>
      <c r="C9" s="294">
        <v>1207701</v>
      </c>
      <c r="D9" s="294">
        <v>11578505</v>
      </c>
      <c r="E9" s="295">
        <v>117500786</v>
      </c>
      <c r="F9" s="296">
        <v>89214702</v>
      </c>
      <c r="G9" s="297">
        <v>28286084</v>
      </c>
      <c r="H9" s="250"/>
    </row>
    <row r="10" spans="1:8" s="260" customFormat="1" ht="30.75" customHeight="1">
      <c r="A10" s="261">
        <v>2021</v>
      </c>
      <c r="B10" s="293">
        <v>1281098</v>
      </c>
      <c r="C10" s="294">
        <v>1154463</v>
      </c>
      <c r="D10" s="294">
        <v>11885442</v>
      </c>
      <c r="E10" s="295">
        <v>120844410</v>
      </c>
      <c r="F10" s="296">
        <v>91330925</v>
      </c>
      <c r="G10" s="297">
        <v>29513485</v>
      </c>
      <c r="H10" s="250"/>
    </row>
    <row r="11" spans="1:8" s="250" customFormat="1" ht="30.75" customHeight="1">
      <c r="A11" s="298">
        <v>2022</v>
      </c>
      <c r="B11" s="299">
        <v>1341557</v>
      </c>
      <c r="C11" s="300">
        <v>1183386</v>
      </c>
      <c r="D11" s="300">
        <v>12364524</v>
      </c>
      <c r="E11" s="300">
        <v>126137980</v>
      </c>
      <c r="F11" s="301">
        <v>95178829</v>
      </c>
      <c r="G11" s="302">
        <v>30959151</v>
      </c>
      <c r="H11" s="260"/>
    </row>
    <row r="12" spans="1:8" s="304" customFormat="1" ht="19.5" customHeight="1">
      <c r="A12" s="251" t="s">
        <v>536</v>
      </c>
      <c r="B12" s="303"/>
      <c r="C12" s="303"/>
      <c r="D12" s="303"/>
      <c r="E12" s="303"/>
      <c r="F12" s="303"/>
      <c r="G12" s="290" t="s">
        <v>522</v>
      </c>
    </row>
    <row r="13" spans="1:8" s="304" customFormat="1" ht="19.5" customHeight="1">
      <c r="A13" s="305" t="s">
        <v>537</v>
      </c>
    </row>
    <row r="14" spans="1:8" s="306" customFormat="1" ht="16.5" customHeight="1">
      <c r="A14" s="306" t="s">
        <v>538</v>
      </c>
      <c r="B14" s="307"/>
      <c r="C14" s="307"/>
      <c r="D14" s="307"/>
      <c r="E14" s="307"/>
      <c r="F14" s="307"/>
      <c r="G14" s="307"/>
    </row>
    <row r="15" spans="1:8" ht="22.5" customHeight="1">
      <c r="A15" s="286"/>
    </row>
    <row r="16" spans="1:8" ht="22.5" customHeight="1"/>
    <row r="17" ht="12" customHeight="1"/>
    <row r="18" ht="12" customHeight="1"/>
    <row r="19" ht="11.25" customHeight="1"/>
    <row r="20" ht="11.25" customHeight="1"/>
    <row r="21" ht="18.75" customHeight="1"/>
    <row r="22" ht="18.75" customHeight="1"/>
    <row r="23" ht="5.25" customHeight="1"/>
    <row r="24" ht="10.5" customHeight="1"/>
    <row r="25" ht="8.25" customHeight="1"/>
    <row r="26" ht="10.5" customHeight="1"/>
    <row r="27" ht="10.5" customHeight="1"/>
    <row r="28" ht="10.5" customHeight="1"/>
    <row r="29" ht="10.5" customHeight="1"/>
    <row r="30" ht="10.5" customHeight="1"/>
    <row r="31" ht="8.25" customHeight="1"/>
    <row r="32" ht="10.5" customHeight="1"/>
    <row r="33" ht="8.25" customHeight="1"/>
    <row r="34" ht="10.5" customHeight="1"/>
    <row r="35" ht="10.5" customHeight="1"/>
    <row r="36" ht="10.5" customHeight="1"/>
    <row r="37" ht="10.5" customHeight="1"/>
    <row r="38" ht="10.5" customHeight="1"/>
    <row r="39" ht="8.25" customHeight="1"/>
    <row r="40" ht="10.5" customHeight="1"/>
    <row r="41" ht="10.5" customHeight="1"/>
    <row r="42" ht="10.5" customHeight="1"/>
    <row r="43" ht="10.5" customHeight="1"/>
    <row r="44" ht="10.5" customHeight="1"/>
    <row r="45" ht="8.25" customHeight="1"/>
    <row r="46" ht="10.5" customHeight="1"/>
    <row r="47" ht="10.5" customHeight="1"/>
    <row r="48" ht="10.5" customHeight="1"/>
    <row r="49" ht="10.5" customHeight="1"/>
    <row r="50" ht="10.5" customHeight="1"/>
    <row r="51" ht="8.25" customHeight="1"/>
    <row r="52" ht="10.5" customHeight="1"/>
    <row r="53" ht="8.25" customHeight="1"/>
    <row r="54" ht="10.5" customHeight="1"/>
    <row r="55" ht="10.5" customHeight="1"/>
    <row r="56" ht="10.5" customHeight="1"/>
    <row r="57" ht="10.5" customHeight="1"/>
    <row r="58" ht="10.5" customHeight="1"/>
    <row r="59" ht="8.25" customHeight="1"/>
    <row r="60" ht="10.5" customHeight="1"/>
    <row r="61" ht="10.5" customHeight="1"/>
    <row r="62" ht="10.5" customHeight="1"/>
    <row r="63" ht="10.5" customHeight="1"/>
    <row r="64" ht="10.5" customHeight="1"/>
    <row r="65" ht="8.25" customHeight="1"/>
    <row r="66" ht="10.5" customHeight="1"/>
    <row r="67" ht="10.5" customHeight="1"/>
    <row r="68" ht="10.5" customHeight="1"/>
    <row r="69" ht="10.5" customHeight="1"/>
    <row r="70" ht="10.5" customHeight="1"/>
    <row r="71" ht="8.25" customHeight="1"/>
    <row r="72" ht="10.5" customHeight="1"/>
    <row r="73" ht="10.5" customHeight="1"/>
    <row r="74" ht="10.5" customHeight="1"/>
    <row r="75" ht="10.5" customHeight="1"/>
    <row r="76" ht="10.5" customHeight="1"/>
    <row r="77" ht="8.25" customHeight="1"/>
    <row r="78" ht="10.5" customHeight="1"/>
    <row r="79" ht="10.5" customHeight="1"/>
    <row r="80" ht="8.25" customHeight="1"/>
    <row r="81" ht="10.5" customHeight="1"/>
  </sheetData>
  <mergeCells count="5">
    <mergeCell ref="A2:G2"/>
    <mergeCell ref="A4:A5"/>
    <mergeCell ref="B4:B5"/>
    <mergeCell ref="C4:D4"/>
    <mergeCell ref="E4:G4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Z14"/>
  <sheetViews>
    <sheetView workbookViewId="0">
      <selection activeCell="G33" sqref="G33"/>
    </sheetView>
  </sheetViews>
  <sheetFormatPr defaultRowHeight="13.5"/>
  <cols>
    <col min="1" max="1" width="9.25" style="1" customWidth="1"/>
    <col min="2" max="3" width="6.5" style="1" customWidth="1"/>
    <col min="4" max="4" width="10.125" style="1" customWidth="1"/>
    <col min="5" max="5" width="8" style="1" customWidth="1"/>
    <col min="6" max="6" width="9.5" style="1" customWidth="1"/>
    <col min="7" max="7" width="11.875" style="1" customWidth="1"/>
    <col min="8" max="8" width="6.875" style="1" customWidth="1"/>
    <col min="9" max="9" width="7" style="1" customWidth="1"/>
    <col min="10" max="10" width="10.5" style="1" customWidth="1"/>
    <col min="11" max="11" width="10.875" style="1" customWidth="1"/>
    <col min="12" max="12" width="10.125" style="1" customWidth="1"/>
    <col min="13" max="14" width="10.25" style="1" customWidth="1"/>
    <col min="15" max="15" width="10.125" style="1" customWidth="1"/>
    <col min="16" max="16" width="10" style="1" customWidth="1"/>
    <col min="17" max="17" width="9.5" style="1" customWidth="1"/>
    <col min="18" max="18" width="14.5" style="1" customWidth="1"/>
    <col min="19" max="19" width="11.875" style="1" customWidth="1"/>
    <col min="20" max="20" width="11.375" style="1" customWidth="1"/>
    <col min="21" max="21" width="5.375" style="1" customWidth="1"/>
    <col min="22" max="22" width="8.375" style="1" customWidth="1"/>
    <col min="23" max="23" width="12.375" style="1" customWidth="1"/>
    <col min="24" max="24" width="6.375" style="1" customWidth="1"/>
    <col min="25" max="16384" width="9" style="1"/>
  </cols>
  <sheetData>
    <row r="2" spans="1:26" ht="24" customHeight="1">
      <c r="A2" s="529" t="s">
        <v>72</v>
      </c>
      <c r="B2" s="529"/>
      <c r="C2" s="529"/>
      <c r="D2" s="529"/>
      <c r="E2" s="529"/>
      <c r="F2" s="529"/>
      <c r="G2" s="529"/>
      <c r="H2" s="27"/>
      <c r="I2" s="27"/>
      <c r="J2" s="27"/>
    </row>
    <row r="3" spans="1:26" ht="21.75" customHeight="1">
      <c r="A3" s="25" t="s">
        <v>44</v>
      </c>
      <c r="J3" s="29"/>
      <c r="K3" s="29"/>
      <c r="L3" s="29"/>
      <c r="W3" s="543" t="s">
        <v>73</v>
      </c>
      <c r="X3" s="543"/>
    </row>
    <row r="4" spans="1:26" s="37" customFormat="1" ht="24.75" customHeight="1">
      <c r="A4" s="544" t="s">
        <v>74</v>
      </c>
      <c r="B4" s="547" t="s">
        <v>75</v>
      </c>
      <c r="C4" s="547" t="s">
        <v>76</v>
      </c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/>
      <c r="S4" s="547"/>
      <c r="T4" s="547"/>
      <c r="U4" s="547" t="s">
        <v>77</v>
      </c>
      <c r="V4" s="547"/>
      <c r="W4" s="547"/>
      <c r="X4" s="547"/>
    </row>
    <row r="5" spans="1:26" s="37" customFormat="1" ht="12">
      <c r="A5" s="545"/>
      <c r="B5" s="547"/>
      <c r="C5" s="547" t="s">
        <v>78</v>
      </c>
      <c r="D5" s="547" t="s">
        <v>79</v>
      </c>
      <c r="E5" s="547" t="s">
        <v>80</v>
      </c>
      <c r="F5" s="547" t="s">
        <v>81</v>
      </c>
      <c r="G5" s="547" t="s">
        <v>82</v>
      </c>
      <c r="H5" s="547" t="s">
        <v>83</v>
      </c>
      <c r="I5" s="547" t="s">
        <v>84</v>
      </c>
      <c r="J5" s="547" t="s">
        <v>85</v>
      </c>
      <c r="K5" s="547" t="s">
        <v>86</v>
      </c>
      <c r="L5" s="547" t="s">
        <v>87</v>
      </c>
      <c r="M5" s="547" t="s">
        <v>88</v>
      </c>
      <c r="N5" s="547" t="s">
        <v>89</v>
      </c>
      <c r="O5" s="547" t="s">
        <v>90</v>
      </c>
      <c r="P5" s="547" t="s">
        <v>91</v>
      </c>
      <c r="Q5" s="547" t="s">
        <v>92</v>
      </c>
      <c r="R5" s="547" t="s">
        <v>93</v>
      </c>
      <c r="S5" s="547" t="s">
        <v>94</v>
      </c>
      <c r="T5" s="547" t="s">
        <v>95</v>
      </c>
      <c r="U5" s="547" t="s">
        <v>78</v>
      </c>
      <c r="V5" s="547" t="s">
        <v>96</v>
      </c>
      <c r="W5" s="547" t="s">
        <v>97</v>
      </c>
      <c r="X5" s="547" t="s">
        <v>98</v>
      </c>
    </row>
    <row r="6" spans="1:26" s="37" customFormat="1" ht="43.5" customHeight="1">
      <c r="A6" s="546"/>
      <c r="B6" s="547"/>
      <c r="C6" s="547"/>
      <c r="D6" s="547"/>
      <c r="E6" s="547"/>
      <c r="F6" s="547"/>
      <c r="G6" s="547"/>
      <c r="H6" s="547"/>
      <c r="I6" s="547"/>
      <c r="J6" s="547"/>
      <c r="K6" s="547"/>
      <c r="L6" s="547"/>
      <c r="M6" s="547"/>
      <c r="N6" s="547"/>
      <c r="O6" s="547"/>
      <c r="P6" s="547"/>
      <c r="Q6" s="547"/>
      <c r="R6" s="547"/>
      <c r="S6" s="547"/>
      <c r="T6" s="547"/>
      <c r="U6" s="547"/>
      <c r="V6" s="547"/>
      <c r="W6" s="547"/>
      <c r="X6" s="547"/>
    </row>
    <row r="7" spans="1:26" s="36" customFormat="1" ht="21.75" customHeight="1">
      <c r="A7" s="38">
        <v>2017</v>
      </c>
      <c r="B7" s="39">
        <v>31</v>
      </c>
      <c r="C7" s="40">
        <v>26</v>
      </c>
      <c r="D7" s="40">
        <v>2</v>
      </c>
      <c r="E7" s="40">
        <v>1</v>
      </c>
      <c r="F7" s="40">
        <v>2</v>
      </c>
      <c r="G7" s="40">
        <v>0</v>
      </c>
      <c r="H7" s="40">
        <v>0</v>
      </c>
      <c r="I7" s="40">
        <v>7</v>
      </c>
      <c r="J7" s="40">
        <v>2</v>
      </c>
      <c r="K7" s="40">
        <v>1</v>
      </c>
      <c r="L7" s="40">
        <v>2</v>
      </c>
      <c r="M7" s="40">
        <v>2</v>
      </c>
      <c r="N7" s="40">
        <v>0</v>
      </c>
      <c r="O7" s="40">
        <v>6</v>
      </c>
      <c r="P7" s="41">
        <v>0</v>
      </c>
      <c r="Q7" s="41">
        <v>1</v>
      </c>
      <c r="R7" s="41">
        <v>0</v>
      </c>
      <c r="S7" s="41">
        <v>0</v>
      </c>
      <c r="T7" s="41">
        <v>0</v>
      </c>
      <c r="U7" s="40">
        <v>5</v>
      </c>
      <c r="V7" s="40">
        <v>1</v>
      </c>
      <c r="W7" s="40">
        <v>1</v>
      </c>
      <c r="X7" s="42">
        <v>3</v>
      </c>
      <c r="Y7" s="1"/>
      <c r="Z7" s="1"/>
    </row>
    <row r="8" spans="1:26" s="36" customFormat="1" ht="21.75" customHeight="1">
      <c r="A8" s="38">
        <v>2018</v>
      </c>
      <c r="B8" s="39">
        <v>56</v>
      </c>
      <c r="C8" s="40">
        <v>45</v>
      </c>
      <c r="D8" s="40">
        <v>2</v>
      </c>
      <c r="E8" s="40">
        <v>1</v>
      </c>
      <c r="F8" s="40">
        <v>2</v>
      </c>
      <c r="G8" s="40">
        <v>0</v>
      </c>
      <c r="H8" s="40">
        <v>0</v>
      </c>
      <c r="I8" s="40">
        <v>22</v>
      </c>
      <c r="J8" s="40">
        <v>1</v>
      </c>
      <c r="K8" s="40">
        <v>1</v>
      </c>
      <c r="L8" s="40">
        <v>3</v>
      </c>
      <c r="M8" s="40">
        <v>2</v>
      </c>
      <c r="N8" s="40">
        <v>2</v>
      </c>
      <c r="O8" s="40">
        <v>7</v>
      </c>
      <c r="P8" s="41">
        <v>1</v>
      </c>
      <c r="Q8" s="41">
        <v>1</v>
      </c>
      <c r="R8" s="41">
        <v>0</v>
      </c>
      <c r="S8" s="41">
        <v>0</v>
      </c>
      <c r="T8" s="41">
        <v>0</v>
      </c>
      <c r="U8" s="40">
        <v>11</v>
      </c>
      <c r="V8" s="40">
        <v>1</v>
      </c>
      <c r="W8" s="40">
        <v>1</v>
      </c>
      <c r="X8" s="42">
        <v>9</v>
      </c>
      <c r="Y8" s="1"/>
      <c r="Z8" s="1"/>
    </row>
    <row r="9" spans="1:26" s="36" customFormat="1" ht="21.75" customHeight="1">
      <c r="A9" s="38">
        <v>2019</v>
      </c>
      <c r="B9" s="39">
        <v>50</v>
      </c>
      <c r="C9" s="40">
        <v>42</v>
      </c>
      <c r="D9" s="40">
        <v>2</v>
      </c>
      <c r="E9" s="40">
        <v>1</v>
      </c>
      <c r="F9" s="40">
        <v>2</v>
      </c>
      <c r="G9" s="40">
        <v>0</v>
      </c>
      <c r="H9" s="40">
        <v>0</v>
      </c>
      <c r="I9" s="40">
        <v>25</v>
      </c>
      <c r="J9" s="40">
        <v>2</v>
      </c>
      <c r="K9" s="40">
        <v>1</v>
      </c>
      <c r="L9" s="40">
        <v>4</v>
      </c>
      <c r="M9" s="40">
        <v>0</v>
      </c>
      <c r="N9" s="40">
        <v>1</v>
      </c>
      <c r="O9" s="40">
        <v>4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8</v>
      </c>
      <c r="V9" s="40">
        <v>0</v>
      </c>
      <c r="W9" s="40">
        <v>1</v>
      </c>
      <c r="X9" s="42">
        <v>7</v>
      </c>
      <c r="Y9" s="1"/>
      <c r="Z9" s="1"/>
    </row>
    <row r="10" spans="1:26" s="36" customFormat="1" ht="21.75" customHeight="1">
      <c r="A10" s="38">
        <v>2020</v>
      </c>
      <c r="B10" s="39">
        <v>69</v>
      </c>
      <c r="C10" s="40">
        <v>57</v>
      </c>
      <c r="D10" s="40">
        <v>2</v>
      </c>
      <c r="E10" s="40">
        <v>1</v>
      </c>
      <c r="F10" s="40">
        <v>2</v>
      </c>
      <c r="G10" s="40">
        <v>0</v>
      </c>
      <c r="H10" s="40">
        <v>0</v>
      </c>
      <c r="I10" s="40">
        <v>41</v>
      </c>
      <c r="J10" s="40">
        <v>3</v>
      </c>
      <c r="K10" s="40">
        <v>1</v>
      </c>
      <c r="L10" s="40">
        <v>2</v>
      </c>
      <c r="M10" s="40">
        <v>1</v>
      </c>
      <c r="N10" s="40">
        <v>2</v>
      </c>
      <c r="O10" s="40">
        <v>2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12</v>
      </c>
      <c r="V10" s="40">
        <v>0</v>
      </c>
      <c r="W10" s="40">
        <v>0</v>
      </c>
      <c r="X10" s="42">
        <v>12</v>
      </c>
      <c r="Y10" s="1"/>
      <c r="Z10" s="1"/>
    </row>
    <row r="11" spans="1:26" s="36" customFormat="1" ht="21.75" customHeight="1">
      <c r="A11" s="38">
        <v>2021</v>
      </c>
      <c r="B11" s="39">
        <v>69</v>
      </c>
      <c r="C11" s="40">
        <v>55</v>
      </c>
      <c r="D11" s="40">
        <v>2</v>
      </c>
      <c r="E11" s="40">
        <v>1</v>
      </c>
      <c r="F11" s="40">
        <v>2</v>
      </c>
      <c r="G11" s="40">
        <v>0</v>
      </c>
      <c r="H11" s="40">
        <v>0</v>
      </c>
      <c r="I11" s="40">
        <v>37</v>
      </c>
      <c r="J11" s="40">
        <v>3</v>
      </c>
      <c r="K11" s="40">
        <v>1</v>
      </c>
      <c r="L11" s="40">
        <v>2</v>
      </c>
      <c r="M11" s="40">
        <v>1</v>
      </c>
      <c r="N11" s="40">
        <v>1</v>
      </c>
      <c r="O11" s="40">
        <v>1</v>
      </c>
      <c r="P11" s="40">
        <v>0</v>
      </c>
      <c r="Q11" s="40">
        <v>0</v>
      </c>
      <c r="R11" s="40">
        <v>4</v>
      </c>
      <c r="S11" s="40">
        <v>0</v>
      </c>
      <c r="T11" s="40">
        <v>0</v>
      </c>
      <c r="U11" s="40">
        <v>14</v>
      </c>
      <c r="V11" s="40">
        <v>0</v>
      </c>
      <c r="W11" s="40">
        <v>1</v>
      </c>
      <c r="X11" s="42">
        <v>13</v>
      </c>
      <c r="Y11" s="1"/>
      <c r="Z11" s="1"/>
    </row>
    <row r="12" spans="1:26" ht="21.75" customHeight="1">
      <c r="A12" s="43">
        <v>2022</v>
      </c>
      <c r="B12" s="44">
        <f>SUM(C12,U12)</f>
        <v>73</v>
      </c>
      <c r="C12" s="45">
        <f>SUM(D12:T12)</f>
        <v>61</v>
      </c>
      <c r="D12" s="45">
        <v>2</v>
      </c>
      <c r="E12" s="45">
        <v>1</v>
      </c>
      <c r="F12" s="45">
        <v>1</v>
      </c>
      <c r="G12" s="45">
        <v>0</v>
      </c>
      <c r="H12" s="45">
        <v>0</v>
      </c>
      <c r="I12" s="45">
        <v>41</v>
      </c>
      <c r="J12" s="45">
        <v>3</v>
      </c>
      <c r="K12" s="45">
        <v>1</v>
      </c>
      <c r="L12" s="45">
        <v>3</v>
      </c>
      <c r="M12" s="45">
        <v>0</v>
      </c>
      <c r="N12" s="45">
        <v>2</v>
      </c>
      <c r="O12" s="45">
        <v>4</v>
      </c>
      <c r="P12" s="45">
        <v>0</v>
      </c>
      <c r="Q12" s="45">
        <v>0</v>
      </c>
      <c r="R12" s="45">
        <v>3</v>
      </c>
      <c r="S12" s="45">
        <v>0</v>
      </c>
      <c r="T12" s="45">
        <v>0</v>
      </c>
      <c r="U12" s="45">
        <f>SUM(V12:X12)</f>
        <v>12</v>
      </c>
      <c r="V12" s="45">
        <v>0</v>
      </c>
      <c r="W12" s="45">
        <v>1</v>
      </c>
      <c r="X12" s="46">
        <v>11</v>
      </c>
    </row>
    <row r="13" spans="1:26" ht="21.75" customHeight="1">
      <c r="A13" s="25" t="s">
        <v>99</v>
      </c>
      <c r="N13" s="47"/>
      <c r="T13" s="537" t="s">
        <v>100</v>
      </c>
      <c r="U13" s="537"/>
      <c r="V13" s="537"/>
      <c r="W13" s="537"/>
      <c r="X13" s="537"/>
    </row>
    <row r="14" spans="1:26" ht="21.75" customHeight="1">
      <c r="A14" s="25" t="s">
        <v>101</v>
      </c>
    </row>
  </sheetData>
  <mergeCells count="29">
    <mergeCell ref="Q5:Q6"/>
    <mergeCell ref="T13:X13"/>
    <mergeCell ref="S5:S6"/>
    <mergeCell ref="T5:T6"/>
    <mergeCell ref="U5:U6"/>
    <mergeCell ref="V5:V6"/>
    <mergeCell ref="W5:W6"/>
    <mergeCell ref="X5:X6"/>
    <mergeCell ref="L5:L6"/>
    <mergeCell ref="M5:M6"/>
    <mergeCell ref="N5:N6"/>
    <mergeCell ref="O5:O6"/>
    <mergeCell ref="P5:P6"/>
    <mergeCell ref="A2:G2"/>
    <mergeCell ref="W3:X3"/>
    <mergeCell ref="A4:A6"/>
    <mergeCell ref="B4:B6"/>
    <mergeCell ref="C4:T4"/>
    <mergeCell ref="U4:X4"/>
    <mergeCell ref="C5:C6"/>
    <mergeCell ref="D5:D6"/>
    <mergeCell ref="E5:E6"/>
    <mergeCell ref="F5:F6"/>
    <mergeCell ref="R5:R6"/>
    <mergeCell ref="G5:G6"/>
    <mergeCell ref="H5:H6"/>
    <mergeCell ref="I5:I6"/>
    <mergeCell ref="J5:J6"/>
    <mergeCell ref="K5:K6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0"/>
  <sheetViews>
    <sheetView topLeftCell="A10" workbookViewId="0">
      <selection activeCell="D33" sqref="D33"/>
    </sheetView>
  </sheetViews>
  <sheetFormatPr defaultRowHeight="16.5"/>
  <cols>
    <col min="1" max="1" width="8.875" style="49" customWidth="1"/>
    <col min="2" max="2" width="6.375" style="49" customWidth="1"/>
    <col min="3" max="3" width="5.75" style="49" customWidth="1"/>
    <col min="4" max="4" width="9.75" style="49" customWidth="1"/>
    <col min="5" max="5" width="8.375" style="49" customWidth="1"/>
    <col min="6" max="6" width="10.5" style="49" customWidth="1"/>
    <col min="7" max="7" width="7.5" style="49" customWidth="1"/>
    <col min="8" max="8" width="9.5" style="49" customWidth="1"/>
    <col min="9" max="9" width="11.125" style="49" customWidth="1"/>
    <col min="10" max="10" width="9.875" style="49" customWidth="1"/>
    <col min="11" max="11" width="10.5" style="49" customWidth="1"/>
    <col min="12" max="12" width="10.375" style="49" customWidth="1"/>
    <col min="13" max="13" width="10.875" style="49" customWidth="1"/>
    <col min="14" max="14" width="5.5" style="49" customWidth="1"/>
    <col min="15" max="15" width="8.5" style="49" customWidth="1"/>
    <col min="16" max="16" width="11.875" style="49" customWidth="1"/>
    <col min="17" max="17" width="7" style="49" customWidth="1"/>
    <col min="18" max="18" width="13.875" style="49" customWidth="1"/>
    <col min="19" max="16384" width="9" style="49"/>
  </cols>
  <sheetData>
    <row r="1" spans="1:21" s="48" customFormat="1" ht="16.5" customHeight="1"/>
    <row r="2" spans="1:21" ht="27" customHeight="1">
      <c r="A2" s="529" t="s">
        <v>102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</row>
    <row r="3" spans="1:21" s="48" customFormat="1" ht="21.75" customHeight="1">
      <c r="A3" s="25" t="s">
        <v>103</v>
      </c>
      <c r="B3" s="1"/>
      <c r="C3" s="1"/>
      <c r="D3" s="1"/>
      <c r="E3" s="1"/>
      <c r="F3" s="1"/>
      <c r="G3" s="1"/>
      <c r="H3" s="1"/>
      <c r="I3" s="1"/>
      <c r="L3" s="50"/>
      <c r="M3" s="50"/>
      <c r="N3" s="50"/>
      <c r="O3" s="50"/>
      <c r="P3" s="50"/>
      <c r="Q3" s="543" t="s">
        <v>104</v>
      </c>
      <c r="R3" s="543"/>
    </row>
    <row r="4" spans="1:21" s="51" customFormat="1" ht="21.75" customHeight="1">
      <c r="A4" s="549" t="s">
        <v>105</v>
      </c>
      <c r="B4" s="547" t="s">
        <v>106</v>
      </c>
      <c r="C4" s="547" t="s">
        <v>107</v>
      </c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/>
      <c r="Q4" s="547"/>
      <c r="R4" s="547" t="s">
        <v>108</v>
      </c>
    </row>
    <row r="5" spans="1:21" s="51" customFormat="1" ht="21.75" customHeight="1">
      <c r="A5" s="550"/>
      <c r="B5" s="547"/>
      <c r="C5" s="547" t="s">
        <v>109</v>
      </c>
      <c r="D5" s="547"/>
      <c r="E5" s="547"/>
      <c r="F5" s="547"/>
      <c r="G5" s="547"/>
      <c r="H5" s="547"/>
      <c r="I5" s="547"/>
      <c r="J5" s="547"/>
      <c r="K5" s="547"/>
      <c r="L5" s="547"/>
      <c r="M5" s="547"/>
      <c r="N5" s="547" t="s">
        <v>110</v>
      </c>
      <c r="O5" s="547"/>
      <c r="P5" s="547"/>
      <c r="Q5" s="547"/>
      <c r="R5" s="552"/>
    </row>
    <row r="6" spans="1:21" s="51" customFormat="1" ht="63.75" customHeight="1">
      <c r="A6" s="551"/>
      <c r="B6" s="547"/>
      <c r="C6" s="52" t="s">
        <v>111</v>
      </c>
      <c r="D6" s="52" t="s">
        <v>112</v>
      </c>
      <c r="E6" s="52" t="s">
        <v>113</v>
      </c>
      <c r="F6" s="52" t="s">
        <v>114</v>
      </c>
      <c r="G6" s="52" t="s">
        <v>115</v>
      </c>
      <c r="H6" s="52" t="s">
        <v>116</v>
      </c>
      <c r="I6" s="52" t="s">
        <v>117</v>
      </c>
      <c r="J6" s="52" t="s">
        <v>118</v>
      </c>
      <c r="K6" s="52" t="s">
        <v>119</v>
      </c>
      <c r="L6" s="52" t="s">
        <v>120</v>
      </c>
      <c r="M6" s="52" t="s">
        <v>121</v>
      </c>
      <c r="N6" s="52" t="s">
        <v>122</v>
      </c>
      <c r="O6" s="52" t="s">
        <v>123</v>
      </c>
      <c r="P6" s="52" t="s">
        <v>124</v>
      </c>
      <c r="Q6" s="52" t="s">
        <v>125</v>
      </c>
      <c r="R6" s="52" t="s">
        <v>126</v>
      </c>
    </row>
    <row r="7" spans="1:21" s="56" customFormat="1" ht="21" customHeight="1">
      <c r="A7" s="38">
        <v>2017</v>
      </c>
      <c r="B7" s="53">
        <v>132</v>
      </c>
      <c r="C7" s="54">
        <v>107</v>
      </c>
      <c r="D7" s="54">
        <v>27</v>
      </c>
      <c r="E7" s="54">
        <v>12</v>
      </c>
      <c r="F7" s="54">
        <v>14</v>
      </c>
      <c r="G7" s="54">
        <v>24</v>
      </c>
      <c r="H7" s="54">
        <v>0</v>
      </c>
      <c r="I7" s="54">
        <v>0</v>
      </c>
      <c r="J7" s="54">
        <v>20</v>
      </c>
      <c r="K7" s="54">
        <v>1</v>
      </c>
      <c r="L7" s="54">
        <v>1</v>
      </c>
      <c r="M7" s="54">
        <v>8</v>
      </c>
      <c r="N7" s="54">
        <v>2</v>
      </c>
      <c r="O7" s="54">
        <v>0</v>
      </c>
      <c r="P7" s="54">
        <v>0</v>
      </c>
      <c r="Q7" s="54">
        <v>2</v>
      </c>
      <c r="R7" s="55">
        <v>23</v>
      </c>
      <c r="S7" s="51"/>
      <c r="T7" s="51"/>
      <c r="U7" s="51"/>
    </row>
    <row r="8" spans="1:21" s="56" customFormat="1" ht="21" customHeight="1">
      <c r="A8" s="38">
        <v>2018</v>
      </c>
      <c r="B8" s="53">
        <v>144</v>
      </c>
      <c r="C8" s="54">
        <v>120</v>
      </c>
      <c r="D8" s="54">
        <v>24</v>
      </c>
      <c r="E8" s="54">
        <v>14</v>
      </c>
      <c r="F8" s="54">
        <v>16</v>
      </c>
      <c r="G8" s="54">
        <v>27</v>
      </c>
      <c r="H8" s="54">
        <v>0</v>
      </c>
      <c r="I8" s="54">
        <v>0</v>
      </c>
      <c r="J8" s="54">
        <v>19</v>
      </c>
      <c r="K8" s="54">
        <v>6</v>
      </c>
      <c r="L8" s="54">
        <v>4</v>
      </c>
      <c r="M8" s="54">
        <v>10</v>
      </c>
      <c r="N8" s="54">
        <v>2</v>
      </c>
      <c r="O8" s="54">
        <v>0</v>
      </c>
      <c r="P8" s="54">
        <v>0</v>
      </c>
      <c r="Q8" s="54">
        <v>2</v>
      </c>
      <c r="R8" s="55">
        <v>22</v>
      </c>
      <c r="S8" s="51"/>
      <c r="T8" s="51"/>
      <c r="U8" s="51"/>
    </row>
    <row r="9" spans="1:21" s="56" customFormat="1" ht="21" customHeight="1">
      <c r="A9" s="38">
        <v>2019</v>
      </c>
      <c r="B9" s="53">
        <v>142</v>
      </c>
      <c r="C9" s="54">
        <v>117</v>
      </c>
      <c r="D9" s="54">
        <v>25</v>
      </c>
      <c r="E9" s="54">
        <v>14</v>
      </c>
      <c r="F9" s="54">
        <v>16</v>
      </c>
      <c r="G9" s="54">
        <v>26</v>
      </c>
      <c r="H9" s="54">
        <v>1</v>
      </c>
      <c r="I9" s="54">
        <v>0</v>
      </c>
      <c r="J9" s="54">
        <v>17</v>
      </c>
      <c r="K9" s="54">
        <v>5</v>
      </c>
      <c r="L9" s="54">
        <v>4</v>
      </c>
      <c r="M9" s="54">
        <v>9</v>
      </c>
      <c r="N9" s="54">
        <v>2</v>
      </c>
      <c r="O9" s="54">
        <v>0</v>
      </c>
      <c r="P9" s="54">
        <v>0</v>
      </c>
      <c r="Q9" s="54">
        <v>2</v>
      </c>
      <c r="R9" s="55">
        <v>23</v>
      </c>
      <c r="S9" s="51"/>
      <c r="T9" s="51"/>
      <c r="U9" s="51"/>
    </row>
    <row r="10" spans="1:21" s="56" customFormat="1" ht="21" customHeight="1">
      <c r="A10" s="38">
        <v>2020</v>
      </c>
      <c r="B10" s="53">
        <v>143</v>
      </c>
      <c r="C10" s="54">
        <v>118</v>
      </c>
      <c r="D10" s="54">
        <v>24</v>
      </c>
      <c r="E10" s="54">
        <v>14</v>
      </c>
      <c r="F10" s="54">
        <v>16</v>
      </c>
      <c r="G10" s="54">
        <v>23</v>
      </c>
      <c r="H10" s="54">
        <v>1</v>
      </c>
      <c r="I10" s="54">
        <v>0</v>
      </c>
      <c r="J10" s="54">
        <v>18</v>
      </c>
      <c r="K10" s="54">
        <v>4</v>
      </c>
      <c r="L10" s="54">
        <v>4</v>
      </c>
      <c r="M10" s="54">
        <v>14</v>
      </c>
      <c r="N10" s="54">
        <v>4</v>
      </c>
      <c r="O10" s="54">
        <v>1</v>
      </c>
      <c r="P10" s="54">
        <v>2</v>
      </c>
      <c r="Q10" s="54">
        <v>1</v>
      </c>
      <c r="R10" s="55">
        <v>21</v>
      </c>
      <c r="S10" s="51"/>
      <c r="T10" s="51"/>
      <c r="U10" s="51"/>
    </row>
    <row r="11" spans="1:21" s="56" customFormat="1" ht="21" customHeight="1">
      <c r="A11" s="38">
        <v>2021</v>
      </c>
      <c r="B11" s="53">
        <v>143</v>
      </c>
      <c r="C11" s="54">
        <v>118</v>
      </c>
      <c r="D11" s="54">
        <v>24</v>
      </c>
      <c r="E11" s="54">
        <v>14</v>
      </c>
      <c r="F11" s="54">
        <v>16</v>
      </c>
      <c r="G11" s="54">
        <v>24</v>
      </c>
      <c r="H11" s="54">
        <v>1</v>
      </c>
      <c r="I11" s="54">
        <v>0</v>
      </c>
      <c r="J11" s="54">
        <v>17</v>
      </c>
      <c r="K11" s="54">
        <v>4</v>
      </c>
      <c r="L11" s="54">
        <v>4</v>
      </c>
      <c r="M11" s="54">
        <v>14</v>
      </c>
      <c r="N11" s="54">
        <v>4</v>
      </c>
      <c r="O11" s="54">
        <v>1</v>
      </c>
      <c r="P11" s="54">
        <v>2</v>
      </c>
      <c r="Q11" s="54">
        <v>1</v>
      </c>
      <c r="R11" s="55">
        <v>21</v>
      </c>
      <c r="S11" s="51"/>
      <c r="T11" s="51"/>
      <c r="U11" s="51"/>
    </row>
    <row r="12" spans="1:21" s="51" customFormat="1" ht="21" customHeight="1">
      <c r="A12" s="57">
        <v>2022</v>
      </c>
      <c r="B12" s="58">
        <f t="shared" ref="B12:B28" si="0">SUM(C12,N12,R12)</f>
        <v>135</v>
      </c>
      <c r="C12" s="59">
        <f t="shared" ref="C12:C28" si="1">SUM(D12:M12)</f>
        <v>112</v>
      </c>
      <c r="D12" s="59">
        <f t="shared" ref="D12:Q12" si="2">SUM(D13:D28)</f>
        <v>22</v>
      </c>
      <c r="E12" s="59">
        <f t="shared" si="2"/>
        <v>14</v>
      </c>
      <c r="F12" s="59">
        <f t="shared" si="2"/>
        <v>16</v>
      </c>
      <c r="G12" s="59">
        <f t="shared" si="2"/>
        <v>21</v>
      </c>
      <c r="H12" s="59">
        <f t="shared" si="2"/>
        <v>1</v>
      </c>
      <c r="I12" s="59">
        <f t="shared" si="2"/>
        <v>0</v>
      </c>
      <c r="J12" s="59">
        <f t="shared" si="2"/>
        <v>16</v>
      </c>
      <c r="K12" s="59">
        <f t="shared" si="2"/>
        <v>4</v>
      </c>
      <c r="L12" s="59">
        <f t="shared" si="2"/>
        <v>4</v>
      </c>
      <c r="M12" s="59">
        <f t="shared" si="2"/>
        <v>14</v>
      </c>
      <c r="N12" s="59">
        <f t="shared" si="2"/>
        <v>2</v>
      </c>
      <c r="O12" s="59">
        <f t="shared" si="2"/>
        <v>1</v>
      </c>
      <c r="P12" s="59">
        <f t="shared" si="2"/>
        <v>0</v>
      </c>
      <c r="Q12" s="59">
        <f t="shared" si="2"/>
        <v>1</v>
      </c>
      <c r="R12" s="60">
        <f>SUM(R13:R28)</f>
        <v>21</v>
      </c>
    </row>
    <row r="13" spans="1:21" ht="21" customHeight="1">
      <c r="A13" s="61" t="s">
        <v>127</v>
      </c>
      <c r="B13" s="62">
        <f t="shared" si="0"/>
        <v>7</v>
      </c>
      <c r="C13" s="63">
        <f t="shared" si="1"/>
        <v>5</v>
      </c>
      <c r="D13" s="64">
        <v>1</v>
      </c>
      <c r="E13" s="64">
        <v>0</v>
      </c>
      <c r="F13" s="64">
        <v>1</v>
      </c>
      <c r="G13" s="64">
        <v>1</v>
      </c>
      <c r="H13" s="64">
        <v>0</v>
      </c>
      <c r="I13" s="64">
        <v>0</v>
      </c>
      <c r="J13" s="64">
        <v>1</v>
      </c>
      <c r="K13" s="64">
        <v>0</v>
      </c>
      <c r="L13" s="64">
        <v>0</v>
      </c>
      <c r="M13" s="64">
        <v>1</v>
      </c>
      <c r="N13" s="64">
        <f t="shared" ref="N13:N28" si="3">SUM(O13:Q13)</f>
        <v>0</v>
      </c>
      <c r="O13" s="64">
        <v>0</v>
      </c>
      <c r="P13" s="64">
        <v>0</v>
      </c>
      <c r="Q13" s="64">
        <v>0</v>
      </c>
      <c r="R13" s="65">
        <v>2</v>
      </c>
      <c r="S13" s="66"/>
    </row>
    <row r="14" spans="1:21" ht="21" customHeight="1">
      <c r="A14" s="61" t="s">
        <v>6</v>
      </c>
      <c r="B14" s="62">
        <f t="shared" si="0"/>
        <v>8</v>
      </c>
      <c r="C14" s="63">
        <f t="shared" si="1"/>
        <v>5</v>
      </c>
      <c r="D14" s="64">
        <v>1</v>
      </c>
      <c r="E14" s="64">
        <v>0</v>
      </c>
      <c r="F14" s="64">
        <v>1</v>
      </c>
      <c r="G14" s="64">
        <v>2</v>
      </c>
      <c r="H14" s="64">
        <v>0</v>
      </c>
      <c r="I14" s="64">
        <v>0</v>
      </c>
      <c r="J14" s="64">
        <v>1</v>
      </c>
      <c r="K14" s="64">
        <v>0</v>
      </c>
      <c r="L14" s="64">
        <v>0</v>
      </c>
      <c r="M14" s="64">
        <v>0</v>
      </c>
      <c r="N14" s="64">
        <f t="shared" si="3"/>
        <v>0</v>
      </c>
      <c r="O14" s="64">
        <v>0</v>
      </c>
      <c r="P14" s="64">
        <v>0</v>
      </c>
      <c r="Q14" s="64">
        <v>0</v>
      </c>
      <c r="R14" s="65">
        <v>3</v>
      </c>
    </row>
    <row r="15" spans="1:21" ht="21" customHeight="1">
      <c r="A15" s="61" t="s">
        <v>128</v>
      </c>
      <c r="B15" s="62">
        <f t="shared" si="0"/>
        <v>7</v>
      </c>
      <c r="C15" s="63">
        <f t="shared" si="1"/>
        <v>6</v>
      </c>
      <c r="D15" s="64">
        <v>1</v>
      </c>
      <c r="E15" s="64">
        <v>1</v>
      </c>
      <c r="F15" s="64">
        <v>1</v>
      </c>
      <c r="G15" s="64">
        <v>1</v>
      </c>
      <c r="H15" s="64">
        <v>0</v>
      </c>
      <c r="I15" s="64">
        <v>0</v>
      </c>
      <c r="J15" s="64">
        <v>1</v>
      </c>
      <c r="K15" s="64">
        <v>0</v>
      </c>
      <c r="L15" s="64">
        <v>0</v>
      </c>
      <c r="M15" s="64">
        <v>1</v>
      </c>
      <c r="N15" s="64">
        <f t="shared" si="3"/>
        <v>0</v>
      </c>
      <c r="O15" s="64">
        <v>0</v>
      </c>
      <c r="P15" s="64">
        <v>0</v>
      </c>
      <c r="Q15" s="64">
        <v>0</v>
      </c>
      <c r="R15" s="65">
        <v>1</v>
      </c>
    </row>
    <row r="16" spans="1:21" ht="21" customHeight="1">
      <c r="A16" s="61" t="s">
        <v>129</v>
      </c>
      <c r="B16" s="62">
        <f t="shared" si="0"/>
        <v>7</v>
      </c>
      <c r="C16" s="63">
        <f t="shared" si="1"/>
        <v>6</v>
      </c>
      <c r="D16" s="64">
        <v>1</v>
      </c>
      <c r="E16" s="64">
        <v>1</v>
      </c>
      <c r="F16" s="64">
        <v>1</v>
      </c>
      <c r="G16" s="64">
        <v>1</v>
      </c>
      <c r="H16" s="64">
        <v>0</v>
      </c>
      <c r="I16" s="64">
        <v>0</v>
      </c>
      <c r="J16" s="64">
        <v>1</v>
      </c>
      <c r="K16" s="64">
        <v>0</v>
      </c>
      <c r="L16" s="64">
        <v>0</v>
      </c>
      <c r="M16" s="64">
        <v>1</v>
      </c>
      <c r="N16" s="64">
        <f t="shared" si="3"/>
        <v>0</v>
      </c>
      <c r="O16" s="64">
        <v>0</v>
      </c>
      <c r="P16" s="64">
        <v>0</v>
      </c>
      <c r="Q16" s="64">
        <v>0</v>
      </c>
      <c r="R16" s="65">
        <v>1</v>
      </c>
    </row>
    <row r="17" spans="1:18" ht="21" customHeight="1">
      <c r="A17" s="61" t="s">
        <v>130</v>
      </c>
      <c r="B17" s="62">
        <f t="shared" si="0"/>
        <v>6</v>
      </c>
      <c r="C17" s="63">
        <f t="shared" si="1"/>
        <v>6</v>
      </c>
      <c r="D17" s="64">
        <v>1</v>
      </c>
      <c r="E17" s="64">
        <v>1</v>
      </c>
      <c r="F17" s="64">
        <v>1</v>
      </c>
      <c r="G17" s="64">
        <v>1</v>
      </c>
      <c r="H17" s="64">
        <v>0</v>
      </c>
      <c r="I17" s="64">
        <v>0</v>
      </c>
      <c r="J17" s="64">
        <v>1</v>
      </c>
      <c r="K17" s="64">
        <v>0</v>
      </c>
      <c r="L17" s="64">
        <v>0</v>
      </c>
      <c r="M17" s="64">
        <v>1</v>
      </c>
      <c r="N17" s="64">
        <f t="shared" si="3"/>
        <v>0</v>
      </c>
      <c r="O17" s="64">
        <v>0</v>
      </c>
      <c r="P17" s="64">
        <v>0</v>
      </c>
      <c r="Q17" s="64">
        <v>0</v>
      </c>
      <c r="R17" s="65">
        <v>0</v>
      </c>
    </row>
    <row r="18" spans="1:18" ht="21" customHeight="1">
      <c r="A18" s="61" t="s">
        <v>131</v>
      </c>
      <c r="B18" s="62">
        <f t="shared" si="0"/>
        <v>8</v>
      </c>
      <c r="C18" s="63">
        <f t="shared" si="1"/>
        <v>6</v>
      </c>
      <c r="D18" s="64">
        <v>1</v>
      </c>
      <c r="E18" s="64">
        <v>1</v>
      </c>
      <c r="F18" s="64">
        <v>1</v>
      </c>
      <c r="G18" s="64">
        <v>1</v>
      </c>
      <c r="H18" s="64">
        <v>0</v>
      </c>
      <c r="I18" s="64">
        <v>0</v>
      </c>
      <c r="J18" s="64">
        <v>2</v>
      </c>
      <c r="K18" s="64">
        <v>0</v>
      </c>
      <c r="L18" s="64">
        <v>0</v>
      </c>
      <c r="M18" s="64">
        <v>0</v>
      </c>
      <c r="N18" s="64">
        <f t="shared" si="3"/>
        <v>1</v>
      </c>
      <c r="O18" s="64">
        <v>1</v>
      </c>
      <c r="P18" s="64">
        <v>0</v>
      </c>
      <c r="Q18" s="64">
        <v>0</v>
      </c>
      <c r="R18" s="65">
        <v>1</v>
      </c>
    </row>
    <row r="19" spans="1:18" ht="21" customHeight="1">
      <c r="A19" s="61" t="s">
        <v>34</v>
      </c>
      <c r="B19" s="62">
        <f t="shared" si="0"/>
        <v>8</v>
      </c>
      <c r="C19" s="63">
        <f t="shared" si="1"/>
        <v>6</v>
      </c>
      <c r="D19" s="64">
        <v>1</v>
      </c>
      <c r="E19" s="64">
        <v>1</v>
      </c>
      <c r="F19" s="64">
        <v>1</v>
      </c>
      <c r="G19" s="64">
        <v>1</v>
      </c>
      <c r="H19" s="64">
        <v>1</v>
      </c>
      <c r="I19" s="64">
        <v>0</v>
      </c>
      <c r="J19" s="64">
        <v>0</v>
      </c>
      <c r="K19" s="64">
        <v>0</v>
      </c>
      <c r="L19" s="64">
        <v>0</v>
      </c>
      <c r="M19" s="64">
        <v>1</v>
      </c>
      <c r="N19" s="64">
        <f t="shared" si="3"/>
        <v>1</v>
      </c>
      <c r="O19" s="64">
        <v>0</v>
      </c>
      <c r="P19" s="64">
        <v>0</v>
      </c>
      <c r="Q19" s="64">
        <v>1</v>
      </c>
      <c r="R19" s="65">
        <v>1</v>
      </c>
    </row>
    <row r="20" spans="1:18" ht="21" customHeight="1">
      <c r="A20" s="61" t="s">
        <v>132</v>
      </c>
      <c r="B20" s="62">
        <f t="shared" si="0"/>
        <v>14</v>
      </c>
      <c r="C20" s="63">
        <f t="shared" si="1"/>
        <v>7</v>
      </c>
      <c r="D20" s="64">
        <v>2</v>
      </c>
      <c r="E20" s="64">
        <v>1</v>
      </c>
      <c r="F20" s="64">
        <v>1</v>
      </c>
      <c r="G20" s="64">
        <v>1</v>
      </c>
      <c r="H20" s="64">
        <v>0</v>
      </c>
      <c r="I20" s="64">
        <v>0</v>
      </c>
      <c r="J20" s="64">
        <v>1</v>
      </c>
      <c r="K20" s="64">
        <v>0</v>
      </c>
      <c r="L20" s="64">
        <v>0</v>
      </c>
      <c r="M20" s="64">
        <v>1</v>
      </c>
      <c r="N20" s="64">
        <f t="shared" si="3"/>
        <v>0</v>
      </c>
      <c r="O20" s="64">
        <v>0</v>
      </c>
      <c r="P20" s="64">
        <v>0</v>
      </c>
      <c r="Q20" s="64">
        <v>0</v>
      </c>
      <c r="R20" s="65">
        <v>7</v>
      </c>
    </row>
    <row r="21" spans="1:18" ht="21" customHeight="1">
      <c r="A21" s="61" t="s">
        <v>133</v>
      </c>
      <c r="B21" s="62">
        <f t="shared" si="0"/>
        <v>8</v>
      </c>
      <c r="C21" s="63">
        <f t="shared" si="1"/>
        <v>8</v>
      </c>
      <c r="D21" s="64">
        <v>2</v>
      </c>
      <c r="E21" s="64">
        <v>1</v>
      </c>
      <c r="F21" s="64">
        <v>1</v>
      </c>
      <c r="G21" s="64">
        <v>1</v>
      </c>
      <c r="H21" s="64">
        <v>0</v>
      </c>
      <c r="I21" s="64">
        <v>0</v>
      </c>
      <c r="J21" s="64">
        <v>0</v>
      </c>
      <c r="K21" s="64">
        <v>1</v>
      </c>
      <c r="L21" s="64">
        <v>1</v>
      </c>
      <c r="M21" s="64">
        <v>1</v>
      </c>
      <c r="N21" s="64">
        <f t="shared" si="3"/>
        <v>0</v>
      </c>
      <c r="O21" s="64">
        <v>0</v>
      </c>
      <c r="P21" s="64">
        <v>0</v>
      </c>
      <c r="Q21" s="64">
        <v>0</v>
      </c>
      <c r="R21" s="65">
        <v>0</v>
      </c>
    </row>
    <row r="22" spans="1:18" ht="21" customHeight="1">
      <c r="A22" s="61" t="s">
        <v>134</v>
      </c>
      <c r="B22" s="62">
        <f t="shared" si="0"/>
        <v>9</v>
      </c>
      <c r="C22" s="63">
        <f t="shared" si="1"/>
        <v>9</v>
      </c>
      <c r="D22" s="64">
        <v>2</v>
      </c>
      <c r="E22" s="64">
        <v>1</v>
      </c>
      <c r="F22" s="64">
        <v>1</v>
      </c>
      <c r="G22" s="64">
        <v>2</v>
      </c>
      <c r="H22" s="64">
        <v>0</v>
      </c>
      <c r="I22" s="64">
        <v>0</v>
      </c>
      <c r="J22" s="64">
        <v>0</v>
      </c>
      <c r="K22" s="64">
        <v>1</v>
      </c>
      <c r="L22" s="64">
        <v>1</v>
      </c>
      <c r="M22" s="64">
        <v>1</v>
      </c>
      <c r="N22" s="64">
        <f t="shared" si="3"/>
        <v>0</v>
      </c>
      <c r="O22" s="64">
        <v>0</v>
      </c>
      <c r="P22" s="64">
        <v>0</v>
      </c>
      <c r="Q22" s="64">
        <v>0</v>
      </c>
      <c r="R22" s="65">
        <v>0</v>
      </c>
    </row>
    <row r="23" spans="1:18" ht="21" customHeight="1">
      <c r="A23" s="61" t="s">
        <v>135</v>
      </c>
      <c r="B23" s="62">
        <f t="shared" si="0"/>
        <v>12</v>
      </c>
      <c r="C23" s="63">
        <f t="shared" si="1"/>
        <v>10</v>
      </c>
      <c r="D23" s="64">
        <v>2</v>
      </c>
      <c r="E23" s="64">
        <v>1</v>
      </c>
      <c r="F23" s="64">
        <v>1</v>
      </c>
      <c r="G23" s="64">
        <v>2</v>
      </c>
      <c r="H23" s="64">
        <v>0</v>
      </c>
      <c r="I23" s="64">
        <v>0</v>
      </c>
      <c r="J23" s="64">
        <v>1</v>
      </c>
      <c r="K23" s="64">
        <v>1</v>
      </c>
      <c r="L23" s="64">
        <v>1</v>
      </c>
      <c r="M23" s="64">
        <v>1</v>
      </c>
      <c r="N23" s="64">
        <f t="shared" si="3"/>
        <v>0</v>
      </c>
      <c r="O23" s="64">
        <v>0</v>
      </c>
      <c r="P23" s="64">
        <v>0</v>
      </c>
      <c r="Q23" s="64">
        <v>0</v>
      </c>
      <c r="R23" s="65">
        <v>2</v>
      </c>
    </row>
    <row r="24" spans="1:18" ht="21" customHeight="1">
      <c r="A24" s="61" t="s">
        <v>136</v>
      </c>
      <c r="B24" s="62">
        <f t="shared" si="0"/>
        <v>8</v>
      </c>
      <c r="C24" s="63">
        <f t="shared" si="1"/>
        <v>8</v>
      </c>
      <c r="D24" s="64">
        <v>2</v>
      </c>
      <c r="E24" s="64">
        <v>1</v>
      </c>
      <c r="F24" s="64">
        <v>1</v>
      </c>
      <c r="G24" s="64">
        <v>2</v>
      </c>
      <c r="H24" s="64">
        <v>0</v>
      </c>
      <c r="I24" s="64">
        <v>0</v>
      </c>
      <c r="J24" s="64">
        <v>1</v>
      </c>
      <c r="K24" s="64"/>
      <c r="L24" s="64">
        <v>0</v>
      </c>
      <c r="M24" s="64">
        <v>1</v>
      </c>
      <c r="N24" s="64">
        <f t="shared" si="3"/>
        <v>0</v>
      </c>
      <c r="O24" s="64">
        <v>0</v>
      </c>
      <c r="P24" s="64">
        <v>0</v>
      </c>
      <c r="Q24" s="64">
        <v>0</v>
      </c>
      <c r="R24" s="65">
        <v>0</v>
      </c>
    </row>
    <row r="25" spans="1:18" ht="21" customHeight="1">
      <c r="A25" s="61" t="s">
        <v>137</v>
      </c>
      <c r="B25" s="62">
        <f t="shared" si="0"/>
        <v>9</v>
      </c>
      <c r="C25" s="63">
        <f t="shared" si="1"/>
        <v>8</v>
      </c>
      <c r="D25" s="64">
        <v>2</v>
      </c>
      <c r="E25" s="64">
        <v>1</v>
      </c>
      <c r="F25" s="64">
        <v>1</v>
      </c>
      <c r="G25" s="64">
        <v>1</v>
      </c>
      <c r="H25" s="64">
        <v>0</v>
      </c>
      <c r="I25" s="64">
        <v>0</v>
      </c>
      <c r="J25" s="64">
        <v>2</v>
      </c>
      <c r="K25" s="64">
        <v>0</v>
      </c>
      <c r="L25" s="64">
        <v>0</v>
      </c>
      <c r="M25" s="64">
        <v>1</v>
      </c>
      <c r="N25" s="64">
        <f t="shared" si="3"/>
        <v>0</v>
      </c>
      <c r="O25" s="64">
        <v>0</v>
      </c>
      <c r="P25" s="64">
        <v>0</v>
      </c>
      <c r="Q25" s="64">
        <v>0</v>
      </c>
      <c r="R25" s="65">
        <v>1</v>
      </c>
    </row>
    <row r="26" spans="1:18" ht="21" customHeight="1">
      <c r="A26" s="61" t="s">
        <v>138</v>
      </c>
      <c r="B26" s="62">
        <f t="shared" si="0"/>
        <v>8</v>
      </c>
      <c r="C26" s="63">
        <f t="shared" si="1"/>
        <v>7</v>
      </c>
      <c r="D26" s="64">
        <v>1</v>
      </c>
      <c r="E26" s="64">
        <v>1</v>
      </c>
      <c r="F26" s="64">
        <v>1</v>
      </c>
      <c r="G26" s="64">
        <v>2</v>
      </c>
      <c r="H26" s="64">
        <v>0</v>
      </c>
      <c r="I26" s="64">
        <v>0</v>
      </c>
      <c r="J26" s="64">
        <v>1</v>
      </c>
      <c r="K26" s="64">
        <v>0</v>
      </c>
      <c r="L26" s="64">
        <v>0</v>
      </c>
      <c r="M26" s="64">
        <v>1</v>
      </c>
      <c r="N26" s="64">
        <f t="shared" si="3"/>
        <v>0</v>
      </c>
      <c r="O26" s="64">
        <v>0</v>
      </c>
      <c r="P26" s="64">
        <v>0</v>
      </c>
      <c r="Q26" s="64">
        <v>0</v>
      </c>
      <c r="R26" s="65">
        <v>1</v>
      </c>
    </row>
    <row r="27" spans="1:18" ht="21" customHeight="1">
      <c r="A27" s="61" t="s">
        <v>139</v>
      </c>
      <c r="B27" s="62">
        <f t="shared" si="0"/>
        <v>7</v>
      </c>
      <c r="C27" s="63">
        <f t="shared" si="1"/>
        <v>7</v>
      </c>
      <c r="D27" s="64">
        <v>1</v>
      </c>
      <c r="E27" s="64">
        <v>1</v>
      </c>
      <c r="F27" s="64">
        <v>1</v>
      </c>
      <c r="G27" s="64">
        <v>1</v>
      </c>
      <c r="H27" s="64">
        <v>0</v>
      </c>
      <c r="I27" s="64">
        <v>0</v>
      </c>
      <c r="J27" s="64">
        <v>2</v>
      </c>
      <c r="K27" s="64">
        <v>0</v>
      </c>
      <c r="L27" s="64">
        <v>0</v>
      </c>
      <c r="M27" s="64">
        <v>1</v>
      </c>
      <c r="N27" s="64">
        <f t="shared" si="3"/>
        <v>0</v>
      </c>
      <c r="O27" s="64">
        <v>0</v>
      </c>
      <c r="P27" s="64">
        <v>0</v>
      </c>
      <c r="Q27" s="64">
        <v>0</v>
      </c>
      <c r="R27" s="65">
        <v>0</v>
      </c>
    </row>
    <row r="28" spans="1:18" ht="21" customHeight="1">
      <c r="A28" s="67" t="s">
        <v>140</v>
      </c>
      <c r="B28" s="68">
        <f t="shared" si="0"/>
        <v>9</v>
      </c>
      <c r="C28" s="69">
        <f t="shared" si="1"/>
        <v>8</v>
      </c>
      <c r="D28" s="70">
        <v>1</v>
      </c>
      <c r="E28" s="70">
        <v>1</v>
      </c>
      <c r="F28" s="70">
        <v>1</v>
      </c>
      <c r="G28" s="70">
        <v>1</v>
      </c>
      <c r="H28" s="70">
        <v>0</v>
      </c>
      <c r="I28" s="70">
        <v>0</v>
      </c>
      <c r="J28" s="70">
        <v>1</v>
      </c>
      <c r="K28" s="70">
        <v>1</v>
      </c>
      <c r="L28" s="70">
        <v>1</v>
      </c>
      <c r="M28" s="70">
        <v>1</v>
      </c>
      <c r="N28" s="70">
        <f t="shared" si="3"/>
        <v>0</v>
      </c>
      <c r="O28" s="70">
        <v>0</v>
      </c>
      <c r="P28" s="70">
        <v>0</v>
      </c>
      <c r="Q28" s="70">
        <v>0</v>
      </c>
      <c r="R28" s="71">
        <v>1</v>
      </c>
    </row>
    <row r="29" spans="1:18" s="48" customFormat="1" ht="21" customHeight="1">
      <c r="A29" s="72" t="s">
        <v>141</v>
      </c>
      <c r="B29" s="72"/>
      <c r="N29" s="548" t="s">
        <v>142</v>
      </c>
      <c r="O29" s="548"/>
      <c r="P29" s="548"/>
      <c r="Q29" s="548"/>
      <c r="R29" s="548"/>
    </row>
    <row r="30" spans="1:18" s="48" customFormat="1" ht="21" customHeight="1">
      <c r="A30" s="73" t="s">
        <v>143</v>
      </c>
      <c r="B30" s="74"/>
    </row>
  </sheetData>
  <mergeCells count="9">
    <mergeCell ref="N29:R29"/>
    <mergeCell ref="A2:R2"/>
    <mergeCell ref="Q3:R3"/>
    <mergeCell ref="A4:A6"/>
    <mergeCell ref="B4:B6"/>
    <mergeCell ref="C4:Q4"/>
    <mergeCell ref="R4:R5"/>
    <mergeCell ref="C5:M5"/>
    <mergeCell ref="N5:Q5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26"/>
  <sheetViews>
    <sheetView topLeftCell="A4" workbookViewId="0">
      <selection activeCell="R15" sqref="R15"/>
    </sheetView>
  </sheetViews>
  <sheetFormatPr defaultRowHeight="16.5"/>
  <cols>
    <col min="1" max="1" width="7" style="49" customWidth="1"/>
    <col min="2" max="3" width="6.5" style="49" customWidth="1"/>
    <col min="4" max="4" width="8.75" style="49" customWidth="1"/>
    <col min="5" max="5" width="10.375" style="49" customWidth="1"/>
    <col min="6" max="6" width="9.125" style="49" customWidth="1"/>
    <col min="7" max="7" width="6.5" style="49" customWidth="1"/>
    <col min="8" max="8" width="10.625" style="49" customWidth="1"/>
    <col min="9" max="9" width="9.875" style="49" customWidth="1"/>
    <col min="10" max="10" width="8.5" style="49" customWidth="1"/>
    <col min="11" max="11" width="11.875" style="49" customWidth="1"/>
    <col min="12" max="12" width="8.25" style="49" customWidth="1"/>
    <col min="13" max="13" width="8.625" style="49" customWidth="1"/>
    <col min="14" max="14" width="12.75" style="49" customWidth="1"/>
    <col min="15" max="15" width="12.875" style="49" customWidth="1"/>
    <col min="16" max="16" width="13.25" style="49" customWidth="1"/>
    <col min="17" max="16384" width="9" style="49"/>
  </cols>
  <sheetData>
    <row r="1" spans="1:17" s="48" customFormat="1"/>
    <row r="2" spans="1:17" ht="25.5" customHeight="1">
      <c r="A2" s="529" t="s">
        <v>144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</row>
    <row r="3" spans="1:17" s="48" customFormat="1" ht="25.5" customHeight="1">
      <c r="A3" s="554" t="s">
        <v>145</v>
      </c>
      <c r="B3" s="554"/>
      <c r="C3" s="1"/>
      <c r="D3" s="1"/>
      <c r="E3" s="1"/>
      <c r="G3" s="1"/>
      <c r="H3" s="1"/>
      <c r="I3" s="1"/>
      <c r="J3" s="1"/>
      <c r="K3" s="1"/>
      <c r="L3" s="1"/>
      <c r="M3" s="1"/>
      <c r="N3" s="1"/>
      <c r="O3" s="1"/>
      <c r="P3" s="75" t="s">
        <v>0</v>
      </c>
    </row>
    <row r="4" spans="1:17" s="37" customFormat="1" ht="27" customHeight="1">
      <c r="A4" s="544" t="s">
        <v>774</v>
      </c>
      <c r="B4" s="547" t="s">
        <v>146</v>
      </c>
      <c r="C4" s="547"/>
      <c r="D4" s="547"/>
      <c r="E4" s="547"/>
      <c r="F4" s="547"/>
      <c r="G4" s="547" t="s">
        <v>147</v>
      </c>
      <c r="H4" s="547"/>
      <c r="I4" s="547"/>
      <c r="J4" s="547"/>
      <c r="K4" s="547"/>
      <c r="L4" s="547"/>
      <c r="M4" s="547"/>
      <c r="N4" s="547"/>
      <c r="O4" s="547"/>
      <c r="P4" s="547"/>
    </row>
    <row r="5" spans="1:17" s="37" customFormat="1" ht="65.25" customHeight="1">
      <c r="A5" s="546"/>
      <c r="B5" s="52" t="s">
        <v>148</v>
      </c>
      <c r="C5" s="52" t="s">
        <v>149</v>
      </c>
      <c r="D5" s="52" t="s">
        <v>150</v>
      </c>
      <c r="E5" s="52" t="s">
        <v>151</v>
      </c>
      <c r="F5" s="52" t="s">
        <v>152</v>
      </c>
      <c r="G5" s="52" t="s">
        <v>153</v>
      </c>
      <c r="H5" s="52" t="s">
        <v>154</v>
      </c>
      <c r="I5" s="52" t="s">
        <v>155</v>
      </c>
      <c r="J5" s="52" t="s">
        <v>156</v>
      </c>
      <c r="K5" s="52" t="s">
        <v>157</v>
      </c>
      <c r="L5" s="52" t="s">
        <v>158</v>
      </c>
      <c r="M5" s="52" t="s">
        <v>159</v>
      </c>
      <c r="N5" s="52" t="s">
        <v>160</v>
      </c>
      <c r="O5" s="52" t="s">
        <v>161</v>
      </c>
      <c r="P5" s="52" t="s">
        <v>162</v>
      </c>
    </row>
    <row r="6" spans="1:17" s="37" customFormat="1" ht="23.25" customHeight="1">
      <c r="A6" s="76">
        <v>2017</v>
      </c>
      <c r="B6" s="77">
        <v>0</v>
      </c>
      <c r="C6" s="41">
        <v>0</v>
      </c>
      <c r="D6" s="41">
        <v>0</v>
      </c>
      <c r="E6" s="41">
        <v>0</v>
      </c>
      <c r="F6" s="41">
        <v>0</v>
      </c>
      <c r="G6" s="41">
        <v>16</v>
      </c>
      <c r="H6" s="41">
        <v>10</v>
      </c>
      <c r="I6" s="41">
        <v>0</v>
      </c>
      <c r="J6" s="41">
        <v>4</v>
      </c>
      <c r="K6" s="41">
        <v>0</v>
      </c>
      <c r="L6" s="41">
        <v>0</v>
      </c>
      <c r="M6" s="41">
        <v>0</v>
      </c>
      <c r="N6" s="78">
        <v>2</v>
      </c>
      <c r="O6" s="41">
        <v>0</v>
      </c>
      <c r="P6" s="79">
        <v>0</v>
      </c>
      <c r="Q6" s="80"/>
    </row>
    <row r="7" spans="1:17" s="37" customFormat="1" ht="23.25" customHeight="1">
      <c r="A7" s="76">
        <v>2018</v>
      </c>
      <c r="B7" s="77">
        <v>0</v>
      </c>
      <c r="C7" s="41">
        <v>0</v>
      </c>
      <c r="D7" s="41">
        <v>0</v>
      </c>
      <c r="E7" s="41">
        <v>0</v>
      </c>
      <c r="F7" s="41">
        <v>0</v>
      </c>
      <c r="G7" s="41">
        <v>16</v>
      </c>
      <c r="H7" s="41">
        <v>10</v>
      </c>
      <c r="I7" s="41">
        <v>0</v>
      </c>
      <c r="J7" s="41">
        <v>4</v>
      </c>
      <c r="K7" s="41">
        <v>0</v>
      </c>
      <c r="L7" s="41">
        <v>0</v>
      </c>
      <c r="M7" s="41">
        <v>0</v>
      </c>
      <c r="N7" s="78">
        <v>2</v>
      </c>
      <c r="O7" s="41">
        <v>0</v>
      </c>
      <c r="P7" s="79">
        <v>0</v>
      </c>
      <c r="Q7" s="80"/>
    </row>
    <row r="8" spans="1:17" s="37" customFormat="1" ht="23.25" customHeight="1">
      <c r="A8" s="81">
        <v>2019</v>
      </c>
      <c r="B8" s="82">
        <v>0</v>
      </c>
      <c r="C8" s="83">
        <v>0</v>
      </c>
      <c r="D8" s="83">
        <v>0</v>
      </c>
      <c r="E8" s="83">
        <v>0</v>
      </c>
      <c r="F8" s="83">
        <v>0</v>
      </c>
      <c r="G8" s="83">
        <v>16</v>
      </c>
      <c r="H8" s="83">
        <v>11</v>
      </c>
      <c r="I8" s="83">
        <v>0</v>
      </c>
      <c r="J8" s="83">
        <v>2</v>
      </c>
      <c r="K8" s="83">
        <v>0</v>
      </c>
      <c r="L8" s="83">
        <v>0</v>
      </c>
      <c r="M8" s="83">
        <v>0</v>
      </c>
      <c r="N8" s="83">
        <v>3</v>
      </c>
      <c r="O8" s="83">
        <v>0</v>
      </c>
      <c r="P8" s="84">
        <v>0</v>
      </c>
    </row>
    <row r="9" spans="1:17" s="37" customFormat="1" ht="23.25" customHeight="1">
      <c r="A9" s="81">
        <v>2020</v>
      </c>
      <c r="B9" s="82">
        <v>0</v>
      </c>
      <c r="C9" s="83">
        <v>0</v>
      </c>
      <c r="D9" s="83">
        <v>0</v>
      </c>
      <c r="E9" s="83">
        <v>0</v>
      </c>
      <c r="F9" s="83">
        <v>0</v>
      </c>
      <c r="G9" s="83">
        <v>16</v>
      </c>
      <c r="H9" s="83">
        <v>11</v>
      </c>
      <c r="I9" s="83">
        <v>0</v>
      </c>
      <c r="J9" s="83">
        <v>1</v>
      </c>
      <c r="K9" s="83">
        <v>0</v>
      </c>
      <c r="L9" s="83">
        <v>0</v>
      </c>
      <c r="M9" s="83">
        <v>0</v>
      </c>
      <c r="N9" s="83">
        <v>4</v>
      </c>
      <c r="O9" s="83">
        <v>0</v>
      </c>
      <c r="P9" s="84">
        <v>0</v>
      </c>
    </row>
    <row r="10" spans="1:17" s="37" customFormat="1" ht="23.25" customHeight="1">
      <c r="A10" s="81">
        <v>2021</v>
      </c>
      <c r="B10" s="82">
        <v>0</v>
      </c>
      <c r="C10" s="83">
        <v>0</v>
      </c>
      <c r="D10" s="83">
        <v>0</v>
      </c>
      <c r="E10" s="83">
        <v>0</v>
      </c>
      <c r="F10" s="83">
        <v>0</v>
      </c>
      <c r="G10" s="83">
        <v>14</v>
      </c>
      <c r="H10" s="83">
        <v>11</v>
      </c>
      <c r="I10" s="83">
        <v>0</v>
      </c>
      <c r="J10" s="83">
        <v>1</v>
      </c>
      <c r="K10" s="83">
        <v>0</v>
      </c>
      <c r="L10" s="83">
        <v>0</v>
      </c>
      <c r="M10" s="83">
        <v>0</v>
      </c>
      <c r="N10" s="83">
        <v>2</v>
      </c>
      <c r="O10" s="83">
        <v>0</v>
      </c>
      <c r="P10" s="84">
        <v>0</v>
      </c>
    </row>
    <row r="11" spans="1:17" s="37" customFormat="1" ht="23.25" customHeight="1">
      <c r="A11" s="85">
        <v>2022</v>
      </c>
      <c r="B11" s="86">
        <f t="shared" ref="B11:P11" si="0">SUM(B12:B25)</f>
        <v>0</v>
      </c>
      <c r="C11" s="87">
        <f t="shared" si="0"/>
        <v>0</v>
      </c>
      <c r="D11" s="87">
        <f t="shared" si="0"/>
        <v>0</v>
      </c>
      <c r="E11" s="87">
        <f t="shared" si="0"/>
        <v>0</v>
      </c>
      <c r="F11" s="87">
        <f t="shared" si="0"/>
        <v>0</v>
      </c>
      <c r="G11" s="87">
        <f t="shared" si="0"/>
        <v>17</v>
      </c>
      <c r="H11" s="87">
        <f t="shared" si="0"/>
        <v>11</v>
      </c>
      <c r="I11" s="87">
        <f t="shared" si="0"/>
        <v>0</v>
      </c>
      <c r="J11" s="87">
        <f t="shared" si="0"/>
        <v>1</v>
      </c>
      <c r="K11" s="87">
        <f t="shared" si="0"/>
        <v>0</v>
      </c>
      <c r="L11" s="87">
        <f t="shared" si="0"/>
        <v>0</v>
      </c>
      <c r="M11" s="87">
        <f t="shared" si="0"/>
        <v>0</v>
      </c>
      <c r="N11" s="87">
        <f t="shared" si="0"/>
        <v>5</v>
      </c>
      <c r="O11" s="87">
        <f t="shared" si="0"/>
        <v>0</v>
      </c>
      <c r="P11" s="88">
        <f t="shared" si="0"/>
        <v>0</v>
      </c>
      <c r="Q11" s="80"/>
    </row>
    <row r="12" spans="1:17" s="37" customFormat="1" ht="23.25" customHeight="1">
      <c r="A12" s="15" t="s">
        <v>163</v>
      </c>
      <c r="B12" s="32">
        <f t="shared" ref="B12:B25" si="1">SUM(C12:F12)</f>
        <v>0</v>
      </c>
      <c r="C12" s="18">
        <v>0</v>
      </c>
      <c r="D12" s="18">
        <v>0</v>
      </c>
      <c r="E12" s="18">
        <v>0</v>
      </c>
      <c r="F12" s="18">
        <v>0</v>
      </c>
      <c r="G12" s="18">
        <f t="shared" ref="G12:G25" si="2">SUM(H12:P12)</f>
        <v>4</v>
      </c>
      <c r="H12" s="18">
        <v>3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89">
        <v>1</v>
      </c>
      <c r="O12" s="18">
        <v>0</v>
      </c>
      <c r="P12" s="19">
        <v>0</v>
      </c>
      <c r="Q12" s="80"/>
    </row>
    <row r="13" spans="1:17" s="37" customFormat="1" ht="23.25" customHeight="1">
      <c r="A13" s="15" t="s">
        <v>6</v>
      </c>
      <c r="B13" s="32">
        <f t="shared" si="1"/>
        <v>0</v>
      </c>
      <c r="C13" s="18">
        <v>0</v>
      </c>
      <c r="D13" s="18">
        <v>0</v>
      </c>
      <c r="E13" s="18">
        <v>0</v>
      </c>
      <c r="F13" s="18">
        <v>0</v>
      </c>
      <c r="G13" s="18">
        <f t="shared" si="2"/>
        <v>3</v>
      </c>
      <c r="H13" s="18">
        <v>2</v>
      </c>
      <c r="I13" s="18">
        <v>0</v>
      </c>
      <c r="J13" s="18">
        <v>1</v>
      </c>
      <c r="K13" s="18">
        <v>0</v>
      </c>
      <c r="L13" s="18">
        <v>0</v>
      </c>
      <c r="M13" s="18">
        <v>0</v>
      </c>
      <c r="N13" s="89">
        <v>0</v>
      </c>
      <c r="O13" s="18">
        <v>0</v>
      </c>
      <c r="P13" s="19">
        <v>0</v>
      </c>
    </row>
    <row r="14" spans="1:17" s="37" customFormat="1" ht="23.25" customHeight="1">
      <c r="A14" s="15" t="s">
        <v>30</v>
      </c>
      <c r="B14" s="32">
        <f t="shared" si="1"/>
        <v>0</v>
      </c>
      <c r="C14" s="18">
        <v>0</v>
      </c>
      <c r="D14" s="18">
        <v>0</v>
      </c>
      <c r="E14" s="18">
        <v>0</v>
      </c>
      <c r="F14" s="18">
        <v>0</v>
      </c>
      <c r="G14" s="18">
        <f t="shared" si="2"/>
        <v>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89">
        <v>1</v>
      </c>
      <c r="O14" s="18">
        <v>0</v>
      </c>
      <c r="P14" s="19">
        <v>0</v>
      </c>
    </row>
    <row r="15" spans="1:17" s="37" customFormat="1" ht="23.25" customHeight="1">
      <c r="A15" s="15" t="s">
        <v>164</v>
      </c>
      <c r="B15" s="32">
        <f t="shared" si="1"/>
        <v>0</v>
      </c>
      <c r="C15" s="18">
        <v>0</v>
      </c>
      <c r="D15" s="18">
        <v>0</v>
      </c>
      <c r="E15" s="18">
        <v>0</v>
      </c>
      <c r="F15" s="18">
        <v>0</v>
      </c>
      <c r="G15" s="18">
        <f t="shared" si="2"/>
        <v>1</v>
      </c>
      <c r="H15" s="18">
        <v>1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89">
        <v>0</v>
      </c>
      <c r="O15" s="18">
        <v>0</v>
      </c>
      <c r="P15" s="19">
        <v>0</v>
      </c>
    </row>
    <row r="16" spans="1:17" s="37" customFormat="1" ht="23.25" customHeight="1">
      <c r="A16" s="15" t="s">
        <v>32</v>
      </c>
      <c r="B16" s="32">
        <f t="shared" si="1"/>
        <v>0</v>
      </c>
      <c r="C16" s="18">
        <v>0</v>
      </c>
      <c r="D16" s="18">
        <v>0</v>
      </c>
      <c r="E16" s="18">
        <v>0</v>
      </c>
      <c r="F16" s="18">
        <v>0</v>
      </c>
      <c r="G16" s="18">
        <f t="shared" si="2"/>
        <v>3</v>
      </c>
      <c r="H16" s="18">
        <v>1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89">
        <v>2</v>
      </c>
      <c r="O16" s="18">
        <v>0</v>
      </c>
      <c r="P16" s="19">
        <v>0</v>
      </c>
    </row>
    <row r="17" spans="1:16" ht="23.25" customHeight="1">
      <c r="A17" s="15" t="s">
        <v>33</v>
      </c>
      <c r="B17" s="32">
        <f t="shared" si="1"/>
        <v>0</v>
      </c>
      <c r="C17" s="18">
        <v>0</v>
      </c>
      <c r="D17" s="18">
        <v>0</v>
      </c>
      <c r="E17" s="18">
        <v>0</v>
      </c>
      <c r="F17" s="18">
        <v>0</v>
      </c>
      <c r="G17" s="18">
        <f t="shared" si="2"/>
        <v>2</v>
      </c>
      <c r="H17" s="18">
        <v>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89">
        <v>1</v>
      </c>
      <c r="O17" s="18">
        <v>0</v>
      </c>
      <c r="P17" s="19">
        <v>0</v>
      </c>
    </row>
    <row r="18" spans="1:16" ht="23.25" customHeight="1">
      <c r="A18" s="15" t="s">
        <v>165</v>
      </c>
      <c r="B18" s="32">
        <f t="shared" si="1"/>
        <v>0</v>
      </c>
      <c r="C18" s="18">
        <v>0</v>
      </c>
      <c r="D18" s="18">
        <v>0</v>
      </c>
      <c r="E18" s="18">
        <v>0</v>
      </c>
      <c r="F18" s="18">
        <v>0</v>
      </c>
      <c r="G18" s="18">
        <f t="shared" si="2"/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89">
        <v>0</v>
      </c>
      <c r="O18" s="18">
        <v>0</v>
      </c>
      <c r="P18" s="19">
        <v>0</v>
      </c>
    </row>
    <row r="19" spans="1:16" ht="23.25" customHeight="1">
      <c r="A19" s="15" t="s">
        <v>35</v>
      </c>
      <c r="B19" s="32">
        <f t="shared" si="1"/>
        <v>0</v>
      </c>
      <c r="C19" s="18">
        <v>0</v>
      </c>
      <c r="D19" s="18">
        <v>0</v>
      </c>
      <c r="E19" s="18">
        <v>0</v>
      </c>
      <c r="F19" s="18">
        <v>0</v>
      </c>
      <c r="G19" s="18">
        <f t="shared" si="2"/>
        <v>1</v>
      </c>
      <c r="H19" s="18">
        <v>1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89">
        <v>0</v>
      </c>
      <c r="O19" s="18">
        <v>0</v>
      </c>
      <c r="P19" s="19">
        <v>0</v>
      </c>
    </row>
    <row r="20" spans="1:16" ht="23.25" customHeight="1">
      <c r="A20" s="15" t="s">
        <v>135</v>
      </c>
      <c r="B20" s="32">
        <f t="shared" si="1"/>
        <v>0</v>
      </c>
      <c r="C20" s="18">
        <v>0</v>
      </c>
      <c r="D20" s="18">
        <v>0</v>
      </c>
      <c r="E20" s="18">
        <v>0</v>
      </c>
      <c r="F20" s="18">
        <v>0</v>
      </c>
      <c r="G20" s="18">
        <f t="shared" si="2"/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89">
        <v>0</v>
      </c>
      <c r="O20" s="18">
        <v>0</v>
      </c>
      <c r="P20" s="19">
        <v>0</v>
      </c>
    </row>
    <row r="21" spans="1:16" ht="23.25" customHeight="1">
      <c r="A21" s="15" t="s">
        <v>136</v>
      </c>
      <c r="B21" s="32">
        <f t="shared" si="1"/>
        <v>0</v>
      </c>
      <c r="C21" s="18">
        <v>0</v>
      </c>
      <c r="D21" s="18">
        <v>0</v>
      </c>
      <c r="E21" s="18">
        <v>0</v>
      </c>
      <c r="F21" s="18">
        <v>0</v>
      </c>
      <c r="G21" s="18">
        <f t="shared" si="2"/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89">
        <v>0</v>
      </c>
      <c r="O21" s="18">
        <v>0</v>
      </c>
      <c r="P21" s="19">
        <v>0</v>
      </c>
    </row>
    <row r="22" spans="1:16" ht="23.25" customHeight="1">
      <c r="A22" s="15" t="s">
        <v>137</v>
      </c>
      <c r="B22" s="32">
        <f t="shared" si="1"/>
        <v>0</v>
      </c>
      <c r="C22" s="18">
        <v>0</v>
      </c>
      <c r="D22" s="18">
        <v>0</v>
      </c>
      <c r="E22" s="18">
        <v>0</v>
      </c>
      <c r="F22" s="18">
        <v>0</v>
      </c>
      <c r="G22" s="18">
        <f t="shared" si="2"/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89">
        <v>0</v>
      </c>
      <c r="O22" s="18">
        <v>0</v>
      </c>
      <c r="P22" s="19">
        <v>0</v>
      </c>
    </row>
    <row r="23" spans="1:16" ht="23.25" customHeight="1">
      <c r="A23" s="15" t="s">
        <v>138</v>
      </c>
      <c r="B23" s="32">
        <f t="shared" si="1"/>
        <v>0</v>
      </c>
      <c r="C23" s="18">
        <v>0</v>
      </c>
      <c r="D23" s="18">
        <v>0</v>
      </c>
      <c r="E23" s="18">
        <v>0</v>
      </c>
      <c r="F23" s="18">
        <v>0</v>
      </c>
      <c r="G23" s="18">
        <f t="shared" si="2"/>
        <v>1</v>
      </c>
      <c r="H23" s="18">
        <v>1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89">
        <v>0</v>
      </c>
      <c r="O23" s="18">
        <v>0</v>
      </c>
      <c r="P23" s="19">
        <v>0</v>
      </c>
    </row>
    <row r="24" spans="1:16" ht="23.25" customHeight="1">
      <c r="A24" s="15" t="s">
        <v>10</v>
      </c>
      <c r="B24" s="32">
        <f t="shared" si="1"/>
        <v>0</v>
      </c>
      <c r="C24" s="18">
        <v>0</v>
      </c>
      <c r="D24" s="18">
        <v>0</v>
      </c>
      <c r="E24" s="18">
        <v>0</v>
      </c>
      <c r="F24" s="18">
        <v>0</v>
      </c>
      <c r="G24" s="18">
        <f t="shared" si="2"/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89">
        <v>0</v>
      </c>
      <c r="O24" s="18">
        <v>0</v>
      </c>
      <c r="P24" s="19">
        <v>0</v>
      </c>
    </row>
    <row r="25" spans="1:16" ht="23.25" customHeight="1">
      <c r="A25" s="20" t="s">
        <v>38</v>
      </c>
      <c r="B25" s="34">
        <f t="shared" si="1"/>
        <v>0</v>
      </c>
      <c r="C25" s="23">
        <v>0</v>
      </c>
      <c r="D25" s="23">
        <v>0</v>
      </c>
      <c r="E25" s="23">
        <v>0</v>
      </c>
      <c r="F25" s="23">
        <v>0</v>
      </c>
      <c r="G25" s="23">
        <f t="shared" si="2"/>
        <v>1</v>
      </c>
      <c r="H25" s="23">
        <v>1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90">
        <v>0</v>
      </c>
      <c r="O25" s="23">
        <v>0</v>
      </c>
      <c r="P25" s="24">
        <v>0</v>
      </c>
    </row>
    <row r="26" spans="1:16" s="48" customFormat="1" ht="23.25" customHeight="1">
      <c r="A26" s="553" t="s">
        <v>141</v>
      </c>
      <c r="B26" s="553"/>
      <c r="N26" s="548" t="s">
        <v>11</v>
      </c>
      <c r="O26" s="548"/>
      <c r="P26" s="548"/>
    </row>
  </sheetData>
  <mergeCells count="7">
    <mergeCell ref="A26:B26"/>
    <mergeCell ref="N26:P26"/>
    <mergeCell ref="A2:O2"/>
    <mergeCell ref="A3:B3"/>
    <mergeCell ref="A4:A5"/>
    <mergeCell ref="B4:F4"/>
    <mergeCell ref="G4:P4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U27"/>
  <sheetViews>
    <sheetView workbookViewId="0">
      <selection activeCell="A2" sqref="A2:L2"/>
    </sheetView>
  </sheetViews>
  <sheetFormatPr defaultRowHeight="21.75" customHeight="1"/>
  <cols>
    <col min="1" max="1" width="12.875" style="49" customWidth="1"/>
    <col min="2" max="2" width="7" style="49" customWidth="1"/>
    <col min="3" max="5" width="7.125" style="49" customWidth="1"/>
    <col min="6" max="6" width="9" style="49" customWidth="1"/>
    <col min="7" max="7" width="7.125" style="49" customWidth="1"/>
    <col min="8" max="8" width="10.75" style="49" customWidth="1"/>
    <col min="9" max="9" width="11" style="49" customWidth="1"/>
    <col min="10" max="10" width="11.5" style="49" customWidth="1"/>
    <col min="11" max="11" width="12" style="49" customWidth="1"/>
    <col min="12" max="12" width="10.125" style="49" customWidth="1"/>
    <col min="13" max="13" width="7.625" style="49" customWidth="1"/>
    <col min="14" max="14" width="18.625" style="49" customWidth="1"/>
    <col min="15" max="15" width="15.625" style="49" customWidth="1"/>
    <col min="16" max="16" width="17.5" style="49" customWidth="1"/>
    <col min="17" max="17" width="7.75" style="49" customWidth="1"/>
    <col min="18" max="18" width="13.875" style="49" customWidth="1"/>
    <col min="19" max="19" width="20.375" style="49" customWidth="1"/>
    <col min="20" max="20" width="14.125" style="49" customWidth="1"/>
    <col min="21" max="16384" width="9" style="49"/>
  </cols>
  <sheetData>
    <row r="2" spans="1:21" ht="23.25" customHeight="1">
      <c r="A2" s="555" t="s">
        <v>166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</row>
    <row r="3" spans="1:21" ht="23.25" customHeight="1">
      <c r="A3" s="91" t="s">
        <v>167</v>
      </c>
      <c r="B3" s="1"/>
      <c r="C3" s="1"/>
      <c r="D3" s="92" t="s">
        <v>168</v>
      </c>
      <c r="J3" s="556"/>
      <c r="K3" s="556"/>
      <c r="L3" s="556"/>
      <c r="S3" s="531" t="s">
        <v>169</v>
      </c>
      <c r="T3" s="531"/>
    </row>
    <row r="4" spans="1:21" s="37" customFormat="1" ht="35.25" customHeight="1">
      <c r="A4" s="557" t="s">
        <v>775</v>
      </c>
      <c r="B4" s="560" t="s">
        <v>170</v>
      </c>
      <c r="C4" s="561" t="s">
        <v>171</v>
      </c>
      <c r="D4" s="562"/>
      <c r="E4" s="562"/>
      <c r="F4" s="562"/>
      <c r="G4" s="562"/>
      <c r="H4" s="562"/>
      <c r="I4" s="562"/>
      <c r="J4" s="562"/>
      <c r="K4" s="562"/>
      <c r="L4" s="562" t="s">
        <v>172</v>
      </c>
      <c r="M4" s="564" t="s">
        <v>173</v>
      </c>
      <c r="N4" s="564"/>
      <c r="O4" s="564"/>
      <c r="P4" s="564"/>
      <c r="Q4" s="564" t="s">
        <v>174</v>
      </c>
      <c r="R4" s="564"/>
      <c r="S4" s="564"/>
      <c r="T4" s="564"/>
    </row>
    <row r="5" spans="1:21" s="37" customFormat="1" ht="30.75" customHeight="1">
      <c r="A5" s="558"/>
      <c r="B5" s="560"/>
      <c r="C5" s="565"/>
      <c r="D5" s="562" t="s">
        <v>175</v>
      </c>
      <c r="E5" s="562"/>
      <c r="F5" s="562"/>
      <c r="G5" s="562"/>
      <c r="H5" s="562" t="s">
        <v>176</v>
      </c>
      <c r="I5" s="562" t="s">
        <v>177</v>
      </c>
      <c r="J5" s="562" t="s">
        <v>178</v>
      </c>
      <c r="K5" s="562" t="s">
        <v>179</v>
      </c>
      <c r="L5" s="563"/>
      <c r="M5" s="562" t="s">
        <v>78</v>
      </c>
      <c r="N5" s="562" t="s">
        <v>180</v>
      </c>
      <c r="O5" s="562" t="s">
        <v>181</v>
      </c>
      <c r="P5" s="562" t="s">
        <v>182</v>
      </c>
      <c r="Q5" s="562" t="s">
        <v>183</v>
      </c>
      <c r="R5" s="562" t="s">
        <v>184</v>
      </c>
      <c r="S5" s="562" t="s">
        <v>185</v>
      </c>
      <c r="T5" s="561" t="s">
        <v>186</v>
      </c>
    </row>
    <row r="6" spans="1:21" s="37" customFormat="1" ht="30.75" customHeight="1">
      <c r="A6" s="559"/>
      <c r="B6" s="560"/>
      <c r="C6" s="562"/>
      <c r="D6" s="93" t="s">
        <v>187</v>
      </c>
      <c r="E6" s="93" t="s">
        <v>188</v>
      </c>
      <c r="F6" s="93" t="s">
        <v>189</v>
      </c>
      <c r="G6" s="93" t="s">
        <v>190</v>
      </c>
      <c r="H6" s="562"/>
      <c r="I6" s="562"/>
      <c r="J6" s="562"/>
      <c r="K6" s="562"/>
      <c r="L6" s="563"/>
      <c r="M6" s="563"/>
      <c r="N6" s="563"/>
      <c r="O6" s="563"/>
      <c r="P6" s="563"/>
      <c r="Q6" s="563"/>
      <c r="R6" s="563"/>
      <c r="S6" s="563"/>
      <c r="T6" s="565"/>
    </row>
    <row r="7" spans="1:21" s="97" customFormat="1" ht="21.75" customHeight="1">
      <c r="A7" s="94">
        <v>2017</v>
      </c>
      <c r="B7" s="95">
        <v>910</v>
      </c>
      <c r="C7" s="83">
        <v>478</v>
      </c>
      <c r="D7" s="83">
        <v>40</v>
      </c>
      <c r="E7" s="83">
        <v>14</v>
      </c>
      <c r="F7" s="83">
        <v>6</v>
      </c>
      <c r="G7" s="83">
        <v>20</v>
      </c>
      <c r="H7" s="83">
        <v>406</v>
      </c>
      <c r="I7" s="83">
        <v>4</v>
      </c>
      <c r="J7" s="83">
        <v>26</v>
      </c>
      <c r="K7" s="83">
        <v>2</v>
      </c>
      <c r="L7" s="83">
        <v>45</v>
      </c>
      <c r="M7" s="83">
        <v>221</v>
      </c>
      <c r="N7" s="83">
        <v>86</v>
      </c>
      <c r="O7" s="83">
        <v>2</v>
      </c>
      <c r="P7" s="83">
        <v>133</v>
      </c>
      <c r="Q7" s="83">
        <v>166</v>
      </c>
      <c r="R7" s="83">
        <v>166</v>
      </c>
      <c r="S7" s="83">
        <v>0</v>
      </c>
      <c r="T7" s="96">
        <v>0</v>
      </c>
      <c r="U7" s="37"/>
    </row>
    <row r="8" spans="1:21" s="97" customFormat="1" ht="21.75" customHeight="1">
      <c r="A8" s="94">
        <v>2018</v>
      </c>
      <c r="B8" s="95">
        <v>844</v>
      </c>
      <c r="C8" s="83">
        <v>441</v>
      </c>
      <c r="D8" s="83">
        <v>39</v>
      </c>
      <c r="E8" s="83">
        <v>12</v>
      </c>
      <c r="F8" s="83">
        <v>6</v>
      </c>
      <c r="G8" s="83">
        <v>21</v>
      </c>
      <c r="H8" s="83">
        <v>376</v>
      </c>
      <c r="I8" s="83">
        <v>3</v>
      </c>
      <c r="J8" s="83">
        <v>22</v>
      </c>
      <c r="K8" s="83">
        <v>1</v>
      </c>
      <c r="L8" s="83">
        <v>47</v>
      </c>
      <c r="M8" s="83">
        <v>205</v>
      </c>
      <c r="N8" s="83">
        <v>81</v>
      </c>
      <c r="O8" s="83">
        <v>3</v>
      </c>
      <c r="P8" s="83">
        <v>121</v>
      </c>
      <c r="Q8" s="83">
        <v>151</v>
      </c>
      <c r="R8" s="83">
        <v>151</v>
      </c>
      <c r="S8" s="83">
        <v>0</v>
      </c>
      <c r="T8" s="96">
        <v>0</v>
      </c>
      <c r="U8" s="37"/>
    </row>
    <row r="9" spans="1:21" s="97" customFormat="1" ht="21.75" customHeight="1">
      <c r="A9" s="94">
        <v>2019</v>
      </c>
      <c r="B9" s="95">
        <v>959</v>
      </c>
      <c r="C9" s="83">
        <v>526</v>
      </c>
      <c r="D9" s="83">
        <v>48</v>
      </c>
      <c r="E9" s="83">
        <v>13</v>
      </c>
      <c r="F9" s="83">
        <v>7</v>
      </c>
      <c r="G9" s="83">
        <v>28</v>
      </c>
      <c r="H9" s="83">
        <v>447</v>
      </c>
      <c r="I9" s="83">
        <v>4</v>
      </c>
      <c r="J9" s="83">
        <v>25</v>
      </c>
      <c r="K9" s="83">
        <v>2</v>
      </c>
      <c r="L9" s="83">
        <v>46</v>
      </c>
      <c r="M9" s="83">
        <v>229</v>
      </c>
      <c r="N9" s="83">
        <v>97</v>
      </c>
      <c r="O9" s="83">
        <v>4</v>
      </c>
      <c r="P9" s="83">
        <v>128</v>
      </c>
      <c r="Q9" s="83">
        <v>158</v>
      </c>
      <c r="R9" s="83">
        <v>158</v>
      </c>
      <c r="S9" s="83">
        <v>0</v>
      </c>
      <c r="T9" s="96">
        <v>0</v>
      </c>
      <c r="U9" s="37"/>
    </row>
    <row r="10" spans="1:21" s="97" customFormat="1" ht="21.75" customHeight="1">
      <c r="A10" s="94">
        <v>2020</v>
      </c>
      <c r="B10" s="95">
        <v>981</v>
      </c>
      <c r="C10" s="83">
        <v>536</v>
      </c>
      <c r="D10" s="83">
        <v>61</v>
      </c>
      <c r="E10" s="83">
        <v>11</v>
      </c>
      <c r="F10" s="83">
        <v>8</v>
      </c>
      <c r="G10" s="83">
        <v>42</v>
      </c>
      <c r="H10" s="83">
        <v>444</v>
      </c>
      <c r="I10" s="83">
        <v>4</v>
      </c>
      <c r="J10" s="83">
        <v>25</v>
      </c>
      <c r="K10" s="83">
        <v>2</v>
      </c>
      <c r="L10" s="83">
        <v>45</v>
      </c>
      <c r="M10" s="83">
        <v>232</v>
      </c>
      <c r="N10" s="83">
        <v>100</v>
      </c>
      <c r="O10" s="83">
        <v>4</v>
      </c>
      <c r="P10" s="83">
        <v>128</v>
      </c>
      <c r="Q10" s="83">
        <v>168</v>
      </c>
      <c r="R10" s="83">
        <v>168</v>
      </c>
      <c r="S10" s="83">
        <v>0</v>
      </c>
      <c r="T10" s="96">
        <v>0</v>
      </c>
      <c r="U10" s="37"/>
    </row>
    <row r="11" spans="1:21" s="97" customFormat="1" ht="21.75" customHeight="1">
      <c r="A11" s="94">
        <v>2021</v>
      </c>
      <c r="B11" s="95">
        <v>864</v>
      </c>
      <c r="C11" s="83">
        <v>478</v>
      </c>
      <c r="D11" s="83">
        <v>46</v>
      </c>
      <c r="E11" s="83">
        <v>6</v>
      </c>
      <c r="F11" s="83">
        <v>1</v>
      </c>
      <c r="G11" s="83">
        <v>39</v>
      </c>
      <c r="H11" s="83">
        <v>405</v>
      </c>
      <c r="I11" s="83">
        <v>4</v>
      </c>
      <c r="J11" s="83">
        <v>21</v>
      </c>
      <c r="K11" s="83">
        <v>2</v>
      </c>
      <c r="L11" s="83">
        <v>43</v>
      </c>
      <c r="M11" s="83">
        <v>217</v>
      </c>
      <c r="N11" s="83">
        <v>95</v>
      </c>
      <c r="O11" s="83">
        <v>4</v>
      </c>
      <c r="P11" s="83">
        <v>118</v>
      </c>
      <c r="Q11" s="83">
        <v>156</v>
      </c>
      <c r="R11" s="83">
        <v>156</v>
      </c>
      <c r="S11" s="83"/>
      <c r="T11" s="96"/>
      <c r="U11" s="37"/>
    </row>
    <row r="12" spans="1:21" s="37" customFormat="1" ht="21.75" customHeight="1">
      <c r="A12" s="98">
        <v>2022</v>
      </c>
      <c r="B12" s="99">
        <f t="shared" ref="B12:B26" si="0">C12+L12+M12+Q12</f>
        <v>855</v>
      </c>
      <c r="C12" s="87">
        <f>SUM(D12,H12,I12,J12,K12)</f>
        <v>505</v>
      </c>
      <c r="D12" s="87">
        <f t="shared" ref="D12:T12" si="1">SUM(D13:D26)</f>
        <v>59</v>
      </c>
      <c r="E12" s="87">
        <f t="shared" si="1"/>
        <v>39</v>
      </c>
      <c r="F12" s="87">
        <f t="shared" si="1"/>
        <v>8</v>
      </c>
      <c r="G12" s="87">
        <f t="shared" si="1"/>
        <v>12</v>
      </c>
      <c r="H12" s="87">
        <f t="shared" si="1"/>
        <v>421</v>
      </c>
      <c r="I12" s="87">
        <f t="shared" si="1"/>
        <v>4</v>
      </c>
      <c r="J12" s="87">
        <f t="shared" si="1"/>
        <v>19</v>
      </c>
      <c r="K12" s="87">
        <f t="shared" si="1"/>
        <v>2</v>
      </c>
      <c r="L12" s="87">
        <f t="shared" si="1"/>
        <v>35</v>
      </c>
      <c r="M12" s="87">
        <f t="shared" si="1"/>
        <v>224</v>
      </c>
      <c r="N12" s="87">
        <f t="shared" si="1"/>
        <v>98</v>
      </c>
      <c r="O12" s="87">
        <f t="shared" si="1"/>
        <v>4</v>
      </c>
      <c r="P12" s="87">
        <f t="shared" si="1"/>
        <v>122</v>
      </c>
      <c r="Q12" s="87">
        <f t="shared" si="1"/>
        <v>91</v>
      </c>
      <c r="R12" s="87">
        <f t="shared" si="1"/>
        <v>91</v>
      </c>
      <c r="S12" s="87">
        <f t="shared" si="1"/>
        <v>0</v>
      </c>
      <c r="T12" s="100">
        <f t="shared" si="1"/>
        <v>0</v>
      </c>
    </row>
    <row r="13" spans="1:21" s="105" customFormat="1" ht="21.75" customHeight="1">
      <c r="A13" s="61" t="s">
        <v>191</v>
      </c>
      <c r="B13" s="101">
        <f t="shared" si="0"/>
        <v>190</v>
      </c>
      <c r="C13" s="63">
        <f t="shared" ref="C13:C26" si="2">D13+H13+I13+J13+K13</f>
        <v>78</v>
      </c>
      <c r="D13" s="18">
        <f t="shared" ref="D13:D26" si="3">SUM(E13:G13)</f>
        <v>5</v>
      </c>
      <c r="E13" s="102">
        <v>3</v>
      </c>
      <c r="F13" s="102">
        <v>1</v>
      </c>
      <c r="G13" s="18">
        <v>1</v>
      </c>
      <c r="H13" s="103">
        <v>68</v>
      </c>
      <c r="I13" s="102">
        <v>1</v>
      </c>
      <c r="J13" s="102">
        <v>3</v>
      </c>
      <c r="K13" s="102">
        <v>1</v>
      </c>
      <c r="L13" s="104">
        <v>5</v>
      </c>
      <c r="M13" s="102">
        <f t="shared" ref="M13:M26" si="4">SUM(N13:P13)</f>
        <v>61</v>
      </c>
      <c r="N13" s="102">
        <v>19</v>
      </c>
      <c r="O13" s="18">
        <v>1</v>
      </c>
      <c r="P13" s="18">
        <v>41</v>
      </c>
      <c r="Q13" s="18">
        <v>46</v>
      </c>
      <c r="R13" s="18">
        <v>46</v>
      </c>
      <c r="S13" s="18">
        <v>0</v>
      </c>
      <c r="T13" s="19">
        <v>0</v>
      </c>
      <c r="U13" s="37"/>
    </row>
    <row r="14" spans="1:21" s="105" customFormat="1" ht="21.75" customHeight="1">
      <c r="A14" s="61" t="s">
        <v>192</v>
      </c>
      <c r="B14" s="101">
        <f t="shared" si="0"/>
        <v>116</v>
      </c>
      <c r="C14" s="63">
        <f t="shared" si="2"/>
        <v>61</v>
      </c>
      <c r="D14" s="18">
        <f t="shared" si="3"/>
        <v>8</v>
      </c>
      <c r="E14" s="102">
        <v>6</v>
      </c>
      <c r="F14" s="102">
        <v>1</v>
      </c>
      <c r="G14" s="18">
        <v>1</v>
      </c>
      <c r="H14" s="103">
        <v>51</v>
      </c>
      <c r="I14" s="102">
        <v>0</v>
      </c>
      <c r="J14" s="102">
        <v>1</v>
      </c>
      <c r="K14" s="102">
        <v>1</v>
      </c>
      <c r="L14" s="104">
        <v>9</v>
      </c>
      <c r="M14" s="102">
        <f t="shared" si="4"/>
        <v>36</v>
      </c>
      <c r="N14" s="102">
        <v>25</v>
      </c>
      <c r="O14" s="18">
        <v>0</v>
      </c>
      <c r="P14" s="18">
        <v>11</v>
      </c>
      <c r="Q14" s="18">
        <v>10</v>
      </c>
      <c r="R14" s="18">
        <v>10</v>
      </c>
      <c r="S14" s="18">
        <v>0</v>
      </c>
      <c r="T14" s="19">
        <v>0</v>
      </c>
      <c r="U14" s="37"/>
    </row>
    <row r="15" spans="1:21" s="105" customFormat="1" ht="21.75" customHeight="1">
      <c r="A15" s="61" t="s">
        <v>193</v>
      </c>
      <c r="B15" s="101">
        <f t="shared" si="0"/>
        <v>52</v>
      </c>
      <c r="C15" s="63">
        <f t="shared" si="2"/>
        <v>34</v>
      </c>
      <c r="D15" s="18">
        <f t="shared" si="3"/>
        <v>7</v>
      </c>
      <c r="E15" s="102">
        <v>7</v>
      </c>
      <c r="F15" s="102">
        <v>0</v>
      </c>
      <c r="G15" s="18">
        <v>0</v>
      </c>
      <c r="H15" s="103">
        <v>26</v>
      </c>
      <c r="I15" s="102">
        <v>1</v>
      </c>
      <c r="J15" s="102">
        <v>0</v>
      </c>
      <c r="K15" s="102">
        <v>0</v>
      </c>
      <c r="L15" s="104">
        <v>2</v>
      </c>
      <c r="M15" s="102">
        <f t="shared" si="4"/>
        <v>14</v>
      </c>
      <c r="N15" s="102">
        <v>6</v>
      </c>
      <c r="O15" s="18">
        <v>1</v>
      </c>
      <c r="P15" s="18">
        <v>7</v>
      </c>
      <c r="Q15" s="18">
        <v>2</v>
      </c>
      <c r="R15" s="18">
        <v>2</v>
      </c>
      <c r="S15" s="18">
        <v>0</v>
      </c>
      <c r="T15" s="19">
        <v>0</v>
      </c>
      <c r="U15" s="37"/>
    </row>
    <row r="16" spans="1:21" s="105" customFormat="1" ht="21.75" customHeight="1">
      <c r="A16" s="61" t="s">
        <v>194</v>
      </c>
      <c r="B16" s="101">
        <f t="shared" si="0"/>
        <v>103</v>
      </c>
      <c r="C16" s="63">
        <f t="shared" si="2"/>
        <v>50</v>
      </c>
      <c r="D16" s="18">
        <f t="shared" si="3"/>
        <v>10</v>
      </c>
      <c r="E16" s="102">
        <v>7</v>
      </c>
      <c r="F16" s="102">
        <v>1</v>
      </c>
      <c r="G16" s="18">
        <v>2</v>
      </c>
      <c r="H16" s="103">
        <v>38</v>
      </c>
      <c r="I16" s="102">
        <v>1</v>
      </c>
      <c r="J16" s="102">
        <v>1</v>
      </c>
      <c r="K16" s="102">
        <v>0</v>
      </c>
      <c r="L16" s="104">
        <v>3</v>
      </c>
      <c r="M16" s="102">
        <f t="shared" si="4"/>
        <v>28</v>
      </c>
      <c r="N16" s="102">
        <v>9</v>
      </c>
      <c r="O16" s="18">
        <v>0</v>
      </c>
      <c r="P16" s="18">
        <v>19</v>
      </c>
      <c r="Q16" s="18">
        <v>22</v>
      </c>
      <c r="R16" s="18">
        <v>22</v>
      </c>
      <c r="S16" s="18">
        <v>0</v>
      </c>
      <c r="T16" s="19">
        <v>0</v>
      </c>
      <c r="U16" s="37"/>
    </row>
    <row r="17" spans="1:21" s="105" customFormat="1" ht="21.75" customHeight="1">
      <c r="A17" s="61" t="s">
        <v>195</v>
      </c>
      <c r="B17" s="101">
        <f t="shared" si="0"/>
        <v>50</v>
      </c>
      <c r="C17" s="63">
        <f t="shared" si="2"/>
        <v>34</v>
      </c>
      <c r="D17" s="18">
        <f t="shared" si="3"/>
        <v>5</v>
      </c>
      <c r="E17" s="102">
        <v>3</v>
      </c>
      <c r="F17" s="102">
        <v>0</v>
      </c>
      <c r="G17" s="18">
        <v>2</v>
      </c>
      <c r="H17" s="103">
        <v>28</v>
      </c>
      <c r="I17" s="102">
        <v>0</v>
      </c>
      <c r="J17" s="102">
        <v>1</v>
      </c>
      <c r="K17" s="102">
        <v>0</v>
      </c>
      <c r="L17" s="104">
        <v>2</v>
      </c>
      <c r="M17" s="102">
        <f t="shared" si="4"/>
        <v>14</v>
      </c>
      <c r="N17" s="102">
        <v>6</v>
      </c>
      <c r="O17" s="18">
        <v>1</v>
      </c>
      <c r="P17" s="18">
        <v>7</v>
      </c>
      <c r="Q17" s="18">
        <v>0</v>
      </c>
      <c r="R17" s="18">
        <v>0</v>
      </c>
      <c r="S17" s="18">
        <v>0</v>
      </c>
      <c r="T17" s="19">
        <v>0</v>
      </c>
      <c r="U17" s="37"/>
    </row>
    <row r="18" spans="1:21" s="105" customFormat="1" ht="21.75" customHeight="1">
      <c r="A18" s="61" t="s">
        <v>196</v>
      </c>
      <c r="B18" s="101">
        <f t="shared" si="0"/>
        <v>63</v>
      </c>
      <c r="C18" s="63">
        <f t="shared" si="2"/>
        <v>29</v>
      </c>
      <c r="D18" s="18">
        <f t="shared" si="3"/>
        <v>3</v>
      </c>
      <c r="E18" s="102">
        <v>1</v>
      </c>
      <c r="F18" s="102">
        <v>1</v>
      </c>
      <c r="G18" s="18">
        <v>1</v>
      </c>
      <c r="H18" s="103">
        <v>22</v>
      </c>
      <c r="I18" s="102">
        <v>0</v>
      </c>
      <c r="J18" s="102">
        <v>4</v>
      </c>
      <c r="K18" s="102">
        <v>0</v>
      </c>
      <c r="L18" s="104">
        <v>3</v>
      </c>
      <c r="M18" s="102">
        <f t="shared" si="4"/>
        <v>22</v>
      </c>
      <c r="N18" s="102">
        <v>11</v>
      </c>
      <c r="O18" s="18">
        <v>0</v>
      </c>
      <c r="P18" s="18">
        <v>11</v>
      </c>
      <c r="Q18" s="18">
        <v>9</v>
      </c>
      <c r="R18" s="18">
        <v>9</v>
      </c>
      <c r="S18" s="18">
        <v>0</v>
      </c>
      <c r="T18" s="19">
        <v>0</v>
      </c>
      <c r="U18" s="37"/>
    </row>
    <row r="19" spans="1:21" s="105" customFormat="1" ht="21.75" customHeight="1">
      <c r="A19" s="61" t="s">
        <v>34</v>
      </c>
      <c r="B19" s="101">
        <f t="shared" si="0"/>
        <v>46</v>
      </c>
      <c r="C19" s="63">
        <f t="shared" si="2"/>
        <v>33</v>
      </c>
      <c r="D19" s="18">
        <f t="shared" si="3"/>
        <v>6</v>
      </c>
      <c r="E19" s="102">
        <v>4</v>
      </c>
      <c r="F19" s="102">
        <v>1</v>
      </c>
      <c r="G19" s="18">
        <v>1</v>
      </c>
      <c r="H19" s="103">
        <v>25</v>
      </c>
      <c r="I19" s="102">
        <v>0</v>
      </c>
      <c r="J19" s="102">
        <v>2</v>
      </c>
      <c r="K19" s="102">
        <v>0</v>
      </c>
      <c r="L19" s="104">
        <v>2</v>
      </c>
      <c r="M19" s="102">
        <f t="shared" si="4"/>
        <v>11</v>
      </c>
      <c r="N19" s="102">
        <v>4</v>
      </c>
      <c r="O19" s="18">
        <v>1</v>
      </c>
      <c r="P19" s="18">
        <v>6</v>
      </c>
      <c r="Q19" s="18">
        <v>0</v>
      </c>
      <c r="R19" s="18">
        <v>0</v>
      </c>
      <c r="S19" s="18">
        <v>0</v>
      </c>
      <c r="T19" s="19">
        <v>0</v>
      </c>
      <c r="U19" s="37"/>
    </row>
    <row r="20" spans="1:21" s="105" customFormat="1" ht="21.75" customHeight="1">
      <c r="A20" s="61" t="s">
        <v>35</v>
      </c>
      <c r="B20" s="101">
        <f t="shared" si="0"/>
        <v>68</v>
      </c>
      <c r="C20" s="63">
        <f t="shared" si="2"/>
        <v>63</v>
      </c>
      <c r="D20" s="18">
        <f t="shared" si="3"/>
        <v>4</v>
      </c>
      <c r="E20" s="102">
        <v>4</v>
      </c>
      <c r="F20" s="102">
        <v>0</v>
      </c>
      <c r="G20" s="18">
        <v>0</v>
      </c>
      <c r="H20" s="103">
        <v>55</v>
      </c>
      <c r="I20" s="102">
        <v>1</v>
      </c>
      <c r="J20" s="102">
        <v>3</v>
      </c>
      <c r="K20" s="102">
        <v>0</v>
      </c>
      <c r="L20" s="104">
        <v>3</v>
      </c>
      <c r="M20" s="102">
        <f t="shared" si="4"/>
        <v>2</v>
      </c>
      <c r="N20" s="102">
        <v>2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9">
        <v>0</v>
      </c>
      <c r="U20" s="37"/>
    </row>
    <row r="21" spans="1:21" s="105" customFormat="1" ht="21.75" customHeight="1">
      <c r="A21" s="61" t="s">
        <v>197</v>
      </c>
      <c r="B21" s="101">
        <f t="shared" si="0"/>
        <v>18</v>
      </c>
      <c r="C21" s="63">
        <f t="shared" si="2"/>
        <v>14</v>
      </c>
      <c r="D21" s="18">
        <f t="shared" si="3"/>
        <v>0</v>
      </c>
      <c r="E21" s="102">
        <v>0</v>
      </c>
      <c r="F21" s="102">
        <v>0</v>
      </c>
      <c r="G21" s="18">
        <v>0</v>
      </c>
      <c r="H21" s="103">
        <v>13</v>
      </c>
      <c r="I21" s="102">
        <v>0</v>
      </c>
      <c r="J21" s="102">
        <v>1</v>
      </c>
      <c r="K21" s="102">
        <v>0</v>
      </c>
      <c r="L21" s="104">
        <v>1</v>
      </c>
      <c r="M21" s="102">
        <f t="shared" si="4"/>
        <v>3</v>
      </c>
      <c r="N21" s="102">
        <v>0</v>
      </c>
      <c r="O21" s="18">
        <v>0</v>
      </c>
      <c r="P21" s="18">
        <v>3</v>
      </c>
      <c r="Q21" s="18">
        <v>0</v>
      </c>
      <c r="R21" s="18">
        <v>0</v>
      </c>
      <c r="S21" s="18">
        <v>0</v>
      </c>
      <c r="T21" s="19">
        <v>0</v>
      </c>
      <c r="U21" s="37"/>
    </row>
    <row r="22" spans="1:21" s="105" customFormat="1" ht="21.75" customHeight="1">
      <c r="A22" s="61" t="s">
        <v>8</v>
      </c>
      <c r="B22" s="101">
        <f t="shared" si="0"/>
        <v>26</v>
      </c>
      <c r="C22" s="63">
        <f t="shared" si="2"/>
        <v>17</v>
      </c>
      <c r="D22" s="18">
        <f t="shared" si="3"/>
        <v>1</v>
      </c>
      <c r="E22" s="102">
        <v>1</v>
      </c>
      <c r="F22" s="102">
        <v>0</v>
      </c>
      <c r="G22" s="18">
        <v>0</v>
      </c>
      <c r="H22" s="103">
        <v>16</v>
      </c>
      <c r="I22" s="102">
        <v>0</v>
      </c>
      <c r="J22" s="102">
        <v>0</v>
      </c>
      <c r="K22" s="102">
        <v>0</v>
      </c>
      <c r="L22" s="104">
        <v>0</v>
      </c>
      <c r="M22" s="102">
        <f t="shared" si="4"/>
        <v>9</v>
      </c>
      <c r="N22" s="102">
        <v>7</v>
      </c>
      <c r="O22" s="18">
        <v>0</v>
      </c>
      <c r="P22" s="18">
        <v>2</v>
      </c>
      <c r="Q22" s="18">
        <v>0</v>
      </c>
      <c r="R22" s="18">
        <v>0</v>
      </c>
      <c r="S22" s="18">
        <v>0</v>
      </c>
      <c r="T22" s="19">
        <v>0</v>
      </c>
      <c r="U22" s="37"/>
    </row>
    <row r="23" spans="1:21" s="105" customFormat="1" ht="21.75" customHeight="1">
      <c r="A23" s="61" t="s">
        <v>198</v>
      </c>
      <c r="B23" s="101">
        <f t="shared" si="0"/>
        <v>16</v>
      </c>
      <c r="C23" s="63">
        <f t="shared" si="2"/>
        <v>10</v>
      </c>
      <c r="D23" s="18">
        <f t="shared" si="3"/>
        <v>0</v>
      </c>
      <c r="E23" s="102">
        <v>0</v>
      </c>
      <c r="F23" s="102">
        <v>0</v>
      </c>
      <c r="G23" s="18">
        <v>0</v>
      </c>
      <c r="H23" s="103">
        <v>10</v>
      </c>
      <c r="I23" s="102">
        <v>0</v>
      </c>
      <c r="J23" s="102">
        <v>0</v>
      </c>
      <c r="K23" s="102">
        <v>0</v>
      </c>
      <c r="L23" s="104">
        <v>1</v>
      </c>
      <c r="M23" s="102">
        <f t="shared" si="4"/>
        <v>5</v>
      </c>
      <c r="N23" s="102">
        <v>1</v>
      </c>
      <c r="O23" s="18">
        <v>0</v>
      </c>
      <c r="P23" s="18">
        <v>4</v>
      </c>
      <c r="Q23" s="18">
        <v>0</v>
      </c>
      <c r="R23" s="18">
        <v>0</v>
      </c>
      <c r="S23" s="18">
        <v>0</v>
      </c>
      <c r="T23" s="19">
        <v>0</v>
      </c>
      <c r="U23" s="37"/>
    </row>
    <row r="24" spans="1:21" s="105" customFormat="1" ht="21.75" customHeight="1">
      <c r="A24" s="61" t="s">
        <v>199</v>
      </c>
      <c r="B24" s="101">
        <f t="shared" si="0"/>
        <v>57</v>
      </c>
      <c r="C24" s="63">
        <f t="shared" si="2"/>
        <v>43</v>
      </c>
      <c r="D24" s="18">
        <f t="shared" si="3"/>
        <v>4</v>
      </c>
      <c r="E24" s="102"/>
      <c r="F24" s="102">
        <v>2</v>
      </c>
      <c r="G24" s="18">
        <v>2</v>
      </c>
      <c r="H24" s="103">
        <v>36</v>
      </c>
      <c r="I24" s="102">
        <v>0</v>
      </c>
      <c r="J24" s="102">
        <v>3</v>
      </c>
      <c r="K24" s="102">
        <v>0</v>
      </c>
      <c r="L24" s="104">
        <v>2</v>
      </c>
      <c r="M24" s="102">
        <f t="shared" si="4"/>
        <v>10</v>
      </c>
      <c r="N24" s="102">
        <v>4</v>
      </c>
      <c r="O24" s="18">
        <v>0</v>
      </c>
      <c r="P24" s="18">
        <v>6</v>
      </c>
      <c r="Q24" s="18">
        <v>2</v>
      </c>
      <c r="R24" s="18">
        <v>2</v>
      </c>
      <c r="S24" s="18">
        <v>0</v>
      </c>
      <c r="T24" s="19">
        <v>0</v>
      </c>
      <c r="U24" s="37"/>
    </row>
    <row r="25" spans="1:21" ht="21.75" customHeight="1">
      <c r="A25" s="61" t="s">
        <v>200</v>
      </c>
      <c r="B25" s="101">
        <f t="shared" si="0"/>
        <v>14</v>
      </c>
      <c r="C25" s="63">
        <f t="shared" si="2"/>
        <v>8</v>
      </c>
      <c r="D25" s="18">
        <f t="shared" si="3"/>
        <v>0</v>
      </c>
      <c r="E25" s="102">
        <v>0</v>
      </c>
      <c r="F25" s="102">
        <v>0</v>
      </c>
      <c r="G25" s="18">
        <v>0</v>
      </c>
      <c r="H25" s="103">
        <v>8</v>
      </c>
      <c r="I25" s="102">
        <v>0</v>
      </c>
      <c r="J25" s="102">
        <v>0</v>
      </c>
      <c r="K25" s="102">
        <v>0</v>
      </c>
      <c r="L25" s="104">
        <v>1</v>
      </c>
      <c r="M25" s="102">
        <f t="shared" si="4"/>
        <v>5</v>
      </c>
      <c r="N25" s="102">
        <v>3</v>
      </c>
      <c r="O25" s="18">
        <v>0</v>
      </c>
      <c r="P25" s="18">
        <v>2</v>
      </c>
      <c r="Q25" s="18">
        <v>0</v>
      </c>
      <c r="R25" s="18">
        <v>0</v>
      </c>
      <c r="S25" s="18">
        <v>0</v>
      </c>
      <c r="T25" s="19">
        <v>0</v>
      </c>
      <c r="U25" s="37"/>
    </row>
    <row r="26" spans="1:21" ht="21.75" customHeight="1">
      <c r="A26" s="67" t="s">
        <v>201</v>
      </c>
      <c r="B26" s="106">
        <f t="shared" si="0"/>
        <v>36</v>
      </c>
      <c r="C26" s="69">
        <f t="shared" si="2"/>
        <v>31</v>
      </c>
      <c r="D26" s="23">
        <f t="shared" si="3"/>
        <v>6</v>
      </c>
      <c r="E26" s="107">
        <v>3</v>
      </c>
      <c r="F26" s="107">
        <v>1</v>
      </c>
      <c r="G26" s="23">
        <v>2</v>
      </c>
      <c r="H26" s="108">
        <v>25</v>
      </c>
      <c r="I26" s="107">
        <v>0</v>
      </c>
      <c r="J26" s="107">
        <v>0</v>
      </c>
      <c r="K26" s="107">
        <v>0</v>
      </c>
      <c r="L26" s="109">
        <v>1</v>
      </c>
      <c r="M26" s="107">
        <f t="shared" si="4"/>
        <v>4</v>
      </c>
      <c r="N26" s="107">
        <v>1</v>
      </c>
      <c r="O26" s="23">
        <v>0</v>
      </c>
      <c r="P26" s="23">
        <v>3</v>
      </c>
      <c r="Q26" s="23">
        <v>0</v>
      </c>
      <c r="R26" s="23">
        <v>0</v>
      </c>
      <c r="S26" s="23">
        <v>0</v>
      </c>
      <c r="T26" s="24">
        <v>0</v>
      </c>
      <c r="U26" s="37"/>
    </row>
    <row r="27" spans="1:21" ht="21.75" customHeight="1">
      <c r="A27" s="566" t="s">
        <v>202</v>
      </c>
      <c r="B27" s="566"/>
      <c r="R27" s="110"/>
      <c r="S27" s="110"/>
      <c r="T27" s="110" t="s">
        <v>203</v>
      </c>
    </row>
  </sheetData>
  <mergeCells count="24">
    <mergeCell ref="A27:B27"/>
    <mergeCell ref="N5:N6"/>
    <mergeCell ref="O5:O6"/>
    <mergeCell ref="P5:P6"/>
    <mergeCell ref="Q5:Q6"/>
    <mergeCell ref="D5:G5"/>
    <mergeCell ref="H5:H6"/>
    <mergeCell ref="I5:I6"/>
    <mergeCell ref="J5:J6"/>
    <mergeCell ref="K5:K6"/>
    <mergeCell ref="M5:M6"/>
    <mergeCell ref="A2:L2"/>
    <mergeCell ref="J3:L3"/>
    <mergeCell ref="S3:T3"/>
    <mergeCell ref="A4:A6"/>
    <mergeCell ref="B4:B6"/>
    <mergeCell ref="C4:K4"/>
    <mergeCell ref="L4:L6"/>
    <mergeCell ref="M4:P4"/>
    <mergeCell ref="Q4:T4"/>
    <mergeCell ref="C5:C6"/>
    <mergeCell ref="T5:T6"/>
    <mergeCell ref="R5:R6"/>
    <mergeCell ref="S5:S6"/>
  </mergeCells>
  <phoneticPr fontId="3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31"/>
  <sheetViews>
    <sheetView topLeftCell="A7" workbookViewId="0">
      <selection activeCell="M33" sqref="M33"/>
    </sheetView>
  </sheetViews>
  <sheetFormatPr defaultRowHeight="18" customHeight="1"/>
  <cols>
    <col min="1" max="1" width="8.25" style="49" customWidth="1"/>
    <col min="2" max="2" width="6" style="49" customWidth="1"/>
    <col min="3" max="3" width="9.875" style="49" customWidth="1"/>
    <col min="4" max="4" width="11.75" style="49" customWidth="1"/>
    <col min="5" max="5" width="11" style="49" customWidth="1"/>
    <col min="6" max="6" width="10.25" style="49" customWidth="1"/>
    <col min="7" max="7" width="10.375" style="49" customWidth="1"/>
    <col min="8" max="8" width="8.5" style="49" customWidth="1"/>
    <col min="9" max="11" width="7.25" style="49" customWidth="1"/>
    <col min="12" max="12" width="8.625" style="49" customWidth="1"/>
    <col min="13" max="13" width="10.375" style="49" customWidth="1"/>
    <col min="14" max="14" width="13.5" style="49" customWidth="1"/>
    <col min="15" max="15" width="8.375" style="49" customWidth="1"/>
    <col min="16" max="17" width="10.375" style="49" customWidth="1"/>
    <col min="18" max="19" width="12" style="49" customWidth="1"/>
    <col min="20" max="21" width="0" style="49" hidden="1" customWidth="1"/>
    <col min="22" max="16384" width="9" style="49"/>
  </cols>
  <sheetData>
    <row r="1" spans="1:22" s="48" customFormat="1" ht="16.5"/>
    <row r="2" spans="1:22" ht="24" customHeight="1">
      <c r="A2" s="529" t="s">
        <v>204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</row>
    <row r="3" spans="1:22" s="48" customFormat="1" ht="20.25" customHeight="1">
      <c r="A3" s="25" t="s">
        <v>205</v>
      </c>
      <c r="B3" s="1"/>
      <c r="C3" s="1"/>
      <c r="D3" s="1"/>
      <c r="E3" s="1"/>
      <c r="R3" s="543" t="s">
        <v>206</v>
      </c>
      <c r="S3" s="543"/>
    </row>
    <row r="4" spans="1:22" s="37" customFormat="1" ht="30.75" customHeight="1">
      <c r="A4" s="549" t="s">
        <v>207</v>
      </c>
      <c r="B4" s="547" t="s">
        <v>208</v>
      </c>
      <c r="C4" s="547" t="s">
        <v>209</v>
      </c>
      <c r="D4" s="547"/>
      <c r="E4" s="547"/>
      <c r="F4" s="547"/>
      <c r="G4" s="547"/>
      <c r="H4" s="547"/>
      <c r="I4" s="547"/>
      <c r="J4" s="547"/>
      <c r="K4" s="547"/>
      <c r="L4" s="547"/>
      <c r="M4" s="547"/>
      <c r="N4" s="547"/>
      <c r="O4" s="547"/>
      <c r="P4" s="547" t="s">
        <v>210</v>
      </c>
      <c r="Q4" s="547"/>
      <c r="R4" s="547"/>
      <c r="S4" s="547"/>
    </row>
    <row r="5" spans="1:22" s="37" customFormat="1" ht="30.75" customHeight="1">
      <c r="A5" s="550"/>
      <c r="B5" s="547"/>
      <c r="C5" s="547" t="s">
        <v>211</v>
      </c>
      <c r="D5" s="547" t="s">
        <v>212</v>
      </c>
      <c r="E5" s="547" t="s">
        <v>213</v>
      </c>
      <c r="F5" s="547" t="s">
        <v>214</v>
      </c>
      <c r="G5" s="547" t="s">
        <v>215</v>
      </c>
      <c r="H5" s="547"/>
      <c r="I5" s="547"/>
      <c r="J5" s="547"/>
      <c r="K5" s="547"/>
      <c r="L5" s="547"/>
      <c r="M5" s="547" t="s">
        <v>216</v>
      </c>
      <c r="N5" s="547" t="s">
        <v>217</v>
      </c>
      <c r="O5" s="547" t="s">
        <v>98</v>
      </c>
      <c r="P5" s="547" t="s">
        <v>218</v>
      </c>
      <c r="Q5" s="547" t="s">
        <v>219</v>
      </c>
      <c r="R5" s="547" t="s">
        <v>220</v>
      </c>
      <c r="S5" s="547" t="s">
        <v>221</v>
      </c>
    </row>
    <row r="6" spans="1:22" s="37" customFormat="1" ht="30.75" customHeight="1">
      <c r="A6" s="551"/>
      <c r="B6" s="547"/>
      <c r="C6" s="547"/>
      <c r="D6" s="547"/>
      <c r="E6" s="547"/>
      <c r="F6" s="547"/>
      <c r="G6" s="52" t="s">
        <v>222</v>
      </c>
      <c r="H6" s="52" t="s">
        <v>223</v>
      </c>
      <c r="I6" s="52" t="s">
        <v>224</v>
      </c>
      <c r="J6" s="52" t="s">
        <v>225</v>
      </c>
      <c r="K6" s="52" t="s">
        <v>226</v>
      </c>
      <c r="L6" s="52" t="s">
        <v>227</v>
      </c>
      <c r="M6" s="547"/>
      <c r="N6" s="547"/>
      <c r="O6" s="547"/>
      <c r="P6" s="547"/>
      <c r="Q6" s="547"/>
      <c r="R6" s="547"/>
      <c r="S6" s="547"/>
    </row>
    <row r="7" spans="1:22" s="97" customFormat="1" ht="21.75" customHeight="1">
      <c r="A7" s="38">
        <v>2017</v>
      </c>
      <c r="B7" s="82">
        <v>150</v>
      </c>
      <c r="C7" s="83">
        <v>150</v>
      </c>
      <c r="D7" s="83">
        <v>58</v>
      </c>
      <c r="E7" s="83">
        <v>13</v>
      </c>
      <c r="F7" s="83">
        <v>21</v>
      </c>
      <c r="G7" s="83">
        <v>45</v>
      </c>
      <c r="H7" s="83">
        <v>0</v>
      </c>
      <c r="I7" s="83">
        <v>43</v>
      </c>
      <c r="J7" s="83">
        <v>1</v>
      </c>
      <c r="K7" s="83">
        <v>1</v>
      </c>
      <c r="L7" s="83">
        <v>0</v>
      </c>
      <c r="M7" s="83">
        <v>6</v>
      </c>
      <c r="N7" s="83">
        <v>7</v>
      </c>
      <c r="O7" s="83">
        <v>0</v>
      </c>
      <c r="P7" s="83">
        <v>0</v>
      </c>
      <c r="Q7" s="83">
        <v>0</v>
      </c>
      <c r="R7" s="83">
        <v>0</v>
      </c>
      <c r="S7" s="96">
        <v>0</v>
      </c>
      <c r="T7" s="80">
        <f t="shared" ref="T7:T26" si="0">C7+G7+M7+N7</f>
        <v>208</v>
      </c>
      <c r="U7" s="37"/>
      <c r="V7" s="37"/>
    </row>
    <row r="8" spans="1:22" s="97" customFormat="1" ht="21.75" customHeight="1">
      <c r="A8" s="38">
        <v>2018</v>
      </c>
      <c r="B8" s="82">
        <v>160</v>
      </c>
      <c r="C8" s="83">
        <v>160</v>
      </c>
      <c r="D8" s="83">
        <v>68</v>
      </c>
      <c r="E8" s="83">
        <v>15</v>
      </c>
      <c r="F8" s="83">
        <v>20</v>
      </c>
      <c r="G8" s="83">
        <v>46</v>
      </c>
      <c r="H8" s="83">
        <v>0</v>
      </c>
      <c r="I8" s="83">
        <v>44</v>
      </c>
      <c r="J8" s="83">
        <v>1</v>
      </c>
      <c r="K8" s="83">
        <v>1</v>
      </c>
      <c r="L8" s="83">
        <v>0</v>
      </c>
      <c r="M8" s="83">
        <v>6</v>
      </c>
      <c r="N8" s="83">
        <v>5</v>
      </c>
      <c r="O8" s="83">
        <v>0</v>
      </c>
      <c r="P8" s="83">
        <v>0</v>
      </c>
      <c r="Q8" s="83">
        <v>0</v>
      </c>
      <c r="R8" s="83">
        <v>0</v>
      </c>
      <c r="S8" s="96">
        <v>0</v>
      </c>
      <c r="T8" s="80">
        <f t="shared" si="0"/>
        <v>217</v>
      </c>
      <c r="U8" s="37"/>
      <c r="V8" s="37"/>
    </row>
    <row r="9" spans="1:22" s="97" customFormat="1" ht="21.75" customHeight="1">
      <c r="A9" s="38">
        <v>2019</v>
      </c>
      <c r="B9" s="82">
        <v>159</v>
      </c>
      <c r="C9" s="83">
        <v>159</v>
      </c>
      <c r="D9" s="83">
        <v>68</v>
      </c>
      <c r="E9" s="83">
        <v>14</v>
      </c>
      <c r="F9" s="83">
        <v>20</v>
      </c>
      <c r="G9" s="83">
        <v>46</v>
      </c>
      <c r="H9" s="83">
        <v>0</v>
      </c>
      <c r="I9" s="83">
        <v>44</v>
      </c>
      <c r="J9" s="83">
        <v>1</v>
      </c>
      <c r="K9" s="83">
        <v>1</v>
      </c>
      <c r="L9" s="83">
        <v>0</v>
      </c>
      <c r="M9" s="83">
        <v>6</v>
      </c>
      <c r="N9" s="83">
        <v>5</v>
      </c>
      <c r="O9" s="83">
        <v>0</v>
      </c>
      <c r="P9" s="83">
        <v>0</v>
      </c>
      <c r="Q9" s="83">
        <v>0</v>
      </c>
      <c r="R9" s="83">
        <v>0</v>
      </c>
      <c r="S9" s="96">
        <v>0</v>
      </c>
      <c r="T9" s="37"/>
      <c r="U9" s="37"/>
      <c r="V9" s="37"/>
    </row>
    <row r="10" spans="1:22" s="97" customFormat="1" ht="21.75" customHeight="1">
      <c r="A10" s="38">
        <v>2020</v>
      </c>
      <c r="B10" s="82">
        <v>159</v>
      </c>
      <c r="C10" s="83">
        <v>159</v>
      </c>
      <c r="D10" s="83">
        <v>68</v>
      </c>
      <c r="E10" s="83">
        <v>14</v>
      </c>
      <c r="F10" s="83">
        <v>19</v>
      </c>
      <c r="G10" s="83">
        <v>47</v>
      </c>
      <c r="H10" s="83">
        <v>0</v>
      </c>
      <c r="I10" s="83">
        <v>40</v>
      </c>
      <c r="J10" s="83">
        <v>1</v>
      </c>
      <c r="K10" s="83">
        <v>5</v>
      </c>
      <c r="L10" s="83">
        <v>1</v>
      </c>
      <c r="M10" s="83">
        <v>6</v>
      </c>
      <c r="N10" s="83">
        <v>5</v>
      </c>
      <c r="O10" s="83">
        <v>0</v>
      </c>
      <c r="P10" s="83">
        <v>0</v>
      </c>
      <c r="Q10" s="83">
        <v>0</v>
      </c>
      <c r="R10" s="83">
        <v>0</v>
      </c>
      <c r="S10" s="96">
        <v>0</v>
      </c>
      <c r="T10" s="37"/>
      <c r="U10" s="37"/>
      <c r="V10" s="37"/>
    </row>
    <row r="11" spans="1:22" s="97" customFormat="1" ht="21.75" customHeight="1">
      <c r="A11" s="38">
        <v>2021</v>
      </c>
      <c r="B11" s="82">
        <v>158</v>
      </c>
      <c r="C11" s="83">
        <v>158</v>
      </c>
      <c r="D11" s="83">
        <v>73</v>
      </c>
      <c r="E11" s="83">
        <v>14</v>
      </c>
      <c r="F11" s="83">
        <v>18</v>
      </c>
      <c r="G11" s="83">
        <v>42</v>
      </c>
      <c r="H11" s="83">
        <v>0</v>
      </c>
      <c r="I11" s="83">
        <v>33</v>
      </c>
      <c r="J11" s="83">
        <v>1</v>
      </c>
      <c r="K11" s="83">
        <v>8</v>
      </c>
      <c r="L11" s="83">
        <v>0</v>
      </c>
      <c r="M11" s="83">
        <v>6</v>
      </c>
      <c r="N11" s="83">
        <v>5</v>
      </c>
      <c r="O11" s="83">
        <v>0</v>
      </c>
      <c r="P11" s="83">
        <v>0</v>
      </c>
      <c r="Q11" s="83">
        <v>0</v>
      </c>
      <c r="R11" s="83">
        <v>0</v>
      </c>
      <c r="S11" s="96">
        <v>0</v>
      </c>
      <c r="T11" s="37"/>
      <c r="U11" s="37"/>
      <c r="V11" s="37"/>
    </row>
    <row r="12" spans="1:22" s="37" customFormat="1" ht="21.75" customHeight="1">
      <c r="A12" s="57">
        <v>2022</v>
      </c>
      <c r="B12" s="86">
        <f t="shared" ref="B12:S12" si="1">SUM(B13:B26)</f>
        <v>155</v>
      </c>
      <c r="C12" s="87">
        <f>SUM(C13:C26)</f>
        <v>155</v>
      </c>
      <c r="D12" s="87">
        <f t="shared" si="1"/>
        <v>69</v>
      </c>
      <c r="E12" s="87">
        <f t="shared" si="1"/>
        <v>14</v>
      </c>
      <c r="F12" s="87">
        <f t="shared" si="1"/>
        <v>17</v>
      </c>
      <c r="G12" s="87">
        <f t="shared" si="1"/>
        <v>45</v>
      </c>
      <c r="H12" s="87">
        <f t="shared" si="1"/>
        <v>0</v>
      </c>
      <c r="I12" s="87">
        <f t="shared" si="1"/>
        <v>36</v>
      </c>
      <c r="J12" s="87">
        <f t="shared" si="1"/>
        <v>1</v>
      </c>
      <c r="K12" s="87">
        <f t="shared" si="1"/>
        <v>8</v>
      </c>
      <c r="L12" s="87">
        <f t="shared" si="1"/>
        <v>0</v>
      </c>
      <c r="M12" s="87">
        <f t="shared" si="1"/>
        <v>5</v>
      </c>
      <c r="N12" s="87">
        <f t="shared" si="1"/>
        <v>5</v>
      </c>
      <c r="O12" s="87">
        <f t="shared" si="1"/>
        <v>0</v>
      </c>
      <c r="P12" s="87">
        <f t="shared" si="1"/>
        <v>0</v>
      </c>
      <c r="Q12" s="87">
        <f t="shared" si="1"/>
        <v>0</v>
      </c>
      <c r="R12" s="87">
        <f t="shared" si="1"/>
        <v>0</v>
      </c>
      <c r="S12" s="100">
        <f t="shared" si="1"/>
        <v>0</v>
      </c>
      <c r="T12" s="80">
        <f t="shared" si="0"/>
        <v>210</v>
      </c>
      <c r="U12" s="80">
        <f t="shared" ref="U12:U26" si="2">B12-T12</f>
        <v>-55</v>
      </c>
    </row>
    <row r="13" spans="1:22" ht="21.75" customHeight="1">
      <c r="A13" s="61" t="s">
        <v>228</v>
      </c>
      <c r="B13" s="32">
        <f t="shared" ref="B13:B26" si="3">D13+E13+F13+G13+M13+N13+O13</f>
        <v>17</v>
      </c>
      <c r="C13" s="18">
        <f>SUM(D13:G13, M13, N13)</f>
        <v>17</v>
      </c>
      <c r="D13" s="18">
        <v>2</v>
      </c>
      <c r="E13" s="18">
        <v>2</v>
      </c>
      <c r="F13" s="18">
        <v>4</v>
      </c>
      <c r="G13" s="18">
        <f t="shared" ref="G13:G26" si="4">SUM(H13:L13)</f>
        <v>9</v>
      </c>
      <c r="H13" s="18">
        <v>0</v>
      </c>
      <c r="I13" s="18">
        <v>8</v>
      </c>
      <c r="J13" s="18">
        <v>1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f t="shared" ref="P13:P26" si="5">SUM(Q13:S13)</f>
        <v>0</v>
      </c>
      <c r="Q13" s="111">
        <v>0</v>
      </c>
      <c r="R13" s="112">
        <v>0</v>
      </c>
      <c r="S13" s="113">
        <v>0</v>
      </c>
      <c r="T13" s="80">
        <f t="shared" si="0"/>
        <v>26</v>
      </c>
      <c r="U13" s="80">
        <f t="shared" si="2"/>
        <v>-9</v>
      </c>
    </row>
    <row r="14" spans="1:22" ht="21.75" customHeight="1">
      <c r="A14" s="61" t="s">
        <v>229</v>
      </c>
      <c r="B14" s="32">
        <f t="shared" si="3"/>
        <v>15</v>
      </c>
      <c r="C14" s="18">
        <f>SUM(D14:G14, M14, N14)</f>
        <v>15</v>
      </c>
      <c r="D14" s="18">
        <v>4</v>
      </c>
      <c r="E14" s="18">
        <v>0</v>
      </c>
      <c r="F14" s="18">
        <v>2</v>
      </c>
      <c r="G14" s="18">
        <f t="shared" si="4"/>
        <v>7</v>
      </c>
      <c r="H14" s="18">
        <v>0</v>
      </c>
      <c r="I14" s="18">
        <v>6</v>
      </c>
      <c r="J14" s="18">
        <v>0</v>
      </c>
      <c r="K14" s="18">
        <v>1</v>
      </c>
      <c r="L14" s="18">
        <v>0</v>
      </c>
      <c r="M14" s="18">
        <v>1</v>
      </c>
      <c r="N14" s="18">
        <v>1</v>
      </c>
      <c r="O14" s="18">
        <v>0</v>
      </c>
      <c r="P14" s="18">
        <f t="shared" si="5"/>
        <v>0</v>
      </c>
      <c r="Q14" s="111">
        <v>0</v>
      </c>
      <c r="R14" s="112">
        <v>0</v>
      </c>
      <c r="S14" s="113">
        <v>0</v>
      </c>
      <c r="T14" s="80">
        <f t="shared" si="0"/>
        <v>24</v>
      </c>
      <c r="U14" s="80">
        <f t="shared" si="2"/>
        <v>-9</v>
      </c>
    </row>
    <row r="15" spans="1:22" ht="21.75" customHeight="1">
      <c r="A15" s="61" t="s">
        <v>230</v>
      </c>
      <c r="B15" s="32">
        <f t="shared" si="3"/>
        <v>8</v>
      </c>
      <c r="C15" s="18">
        <f t="shared" ref="C15:C26" si="6">SUM(D15:G15, M15, N15)</f>
        <v>8</v>
      </c>
      <c r="D15" s="18">
        <v>6</v>
      </c>
      <c r="E15" s="18">
        <v>1</v>
      </c>
      <c r="F15" s="18">
        <v>0</v>
      </c>
      <c r="G15" s="18">
        <f t="shared" si="4"/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1</v>
      </c>
      <c r="O15" s="18">
        <v>0</v>
      </c>
      <c r="P15" s="18">
        <f t="shared" si="5"/>
        <v>0</v>
      </c>
      <c r="Q15" s="111">
        <v>0</v>
      </c>
      <c r="R15" s="112">
        <v>0</v>
      </c>
      <c r="S15" s="113">
        <v>0</v>
      </c>
      <c r="T15" s="80">
        <f t="shared" si="0"/>
        <v>9</v>
      </c>
      <c r="U15" s="80">
        <f t="shared" si="2"/>
        <v>-1</v>
      </c>
    </row>
    <row r="16" spans="1:22" ht="21.75" customHeight="1">
      <c r="A16" s="61" t="s">
        <v>231</v>
      </c>
      <c r="B16" s="32">
        <f t="shared" si="3"/>
        <v>16</v>
      </c>
      <c r="C16" s="18">
        <f t="shared" si="6"/>
        <v>16</v>
      </c>
      <c r="D16" s="18">
        <v>8</v>
      </c>
      <c r="E16" s="18">
        <v>1</v>
      </c>
      <c r="F16" s="18">
        <v>2</v>
      </c>
      <c r="G16" s="18">
        <f t="shared" si="4"/>
        <v>5</v>
      </c>
      <c r="H16" s="18">
        <v>0</v>
      </c>
      <c r="I16" s="18">
        <v>3</v>
      </c>
      <c r="J16" s="18">
        <v>0</v>
      </c>
      <c r="K16" s="18">
        <v>2</v>
      </c>
      <c r="L16" s="18">
        <v>0</v>
      </c>
      <c r="M16" s="18">
        <v>0</v>
      </c>
      <c r="N16" s="18">
        <v>0</v>
      </c>
      <c r="O16" s="18">
        <v>0</v>
      </c>
      <c r="P16" s="18">
        <f t="shared" si="5"/>
        <v>0</v>
      </c>
      <c r="Q16" s="111">
        <v>0</v>
      </c>
      <c r="R16" s="112">
        <v>0</v>
      </c>
      <c r="S16" s="113">
        <v>0</v>
      </c>
      <c r="T16" s="80">
        <f t="shared" si="0"/>
        <v>21</v>
      </c>
      <c r="U16" s="80">
        <f t="shared" si="2"/>
        <v>-5</v>
      </c>
    </row>
    <row r="17" spans="1:21" ht="21.75" customHeight="1">
      <c r="A17" s="61" t="s">
        <v>232</v>
      </c>
      <c r="B17" s="32">
        <f t="shared" si="3"/>
        <v>6</v>
      </c>
      <c r="C17" s="18">
        <f t="shared" si="6"/>
        <v>6</v>
      </c>
      <c r="D17" s="18">
        <v>2</v>
      </c>
      <c r="E17" s="18">
        <v>1</v>
      </c>
      <c r="F17" s="18">
        <v>0</v>
      </c>
      <c r="G17" s="18">
        <f t="shared" si="4"/>
        <v>3</v>
      </c>
      <c r="H17" s="18">
        <v>0</v>
      </c>
      <c r="I17" s="18">
        <v>1</v>
      </c>
      <c r="J17" s="18">
        <v>0</v>
      </c>
      <c r="K17" s="18">
        <v>2</v>
      </c>
      <c r="L17" s="18">
        <v>0</v>
      </c>
      <c r="M17" s="18">
        <v>0</v>
      </c>
      <c r="N17" s="18">
        <v>0</v>
      </c>
      <c r="O17" s="18">
        <v>0</v>
      </c>
      <c r="P17" s="18">
        <f t="shared" si="5"/>
        <v>0</v>
      </c>
      <c r="Q17" s="111">
        <v>0</v>
      </c>
      <c r="R17" s="112">
        <v>0</v>
      </c>
      <c r="S17" s="113">
        <v>0</v>
      </c>
      <c r="T17" s="80">
        <f t="shared" si="0"/>
        <v>9</v>
      </c>
      <c r="U17" s="80">
        <f t="shared" si="2"/>
        <v>-3</v>
      </c>
    </row>
    <row r="18" spans="1:21" ht="21.75" customHeight="1">
      <c r="A18" s="61" t="s">
        <v>233</v>
      </c>
      <c r="B18" s="32">
        <f t="shared" si="3"/>
        <v>13</v>
      </c>
      <c r="C18" s="18">
        <f t="shared" si="6"/>
        <v>13</v>
      </c>
      <c r="D18" s="18">
        <v>4</v>
      </c>
      <c r="E18" s="18">
        <v>1</v>
      </c>
      <c r="F18" s="18">
        <v>1</v>
      </c>
      <c r="G18" s="18">
        <f t="shared" si="4"/>
        <v>4</v>
      </c>
      <c r="H18" s="18">
        <v>0</v>
      </c>
      <c r="I18" s="18">
        <v>4</v>
      </c>
      <c r="J18" s="18">
        <v>0</v>
      </c>
      <c r="K18" s="18">
        <v>0</v>
      </c>
      <c r="L18" s="18">
        <v>0</v>
      </c>
      <c r="M18" s="18">
        <v>2</v>
      </c>
      <c r="N18" s="18">
        <v>1</v>
      </c>
      <c r="O18" s="18">
        <v>0</v>
      </c>
      <c r="P18" s="18">
        <f t="shared" si="5"/>
        <v>0</v>
      </c>
      <c r="Q18" s="111">
        <v>0</v>
      </c>
      <c r="R18" s="112">
        <v>0</v>
      </c>
      <c r="S18" s="113">
        <v>0</v>
      </c>
      <c r="T18" s="80">
        <f t="shared" si="0"/>
        <v>20</v>
      </c>
      <c r="U18" s="80">
        <f t="shared" si="2"/>
        <v>-7</v>
      </c>
    </row>
    <row r="19" spans="1:21" ht="21.75" customHeight="1">
      <c r="A19" s="61" t="s">
        <v>234</v>
      </c>
      <c r="B19" s="32">
        <f t="shared" si="3"/>
        <v>16</v>
      </c>
      <c r="C19" s="18">
        <f t="shared" si="6"/>
        <v>16</v>
      </c>
      <c r="D19" s="18">
        <v>6</v>
      </c>
      <c r="E19" s="18">
        <v>1</v>
      </c>
      <c r="F19" s="18">
        <v>3</v>
      </c>
      <c r="G19" s="18">
        <f t="shared" si="4"/>
        <v>6</v>
      </c>
      <c r="H19" s="18">
        <v>0</v>
      </c>
      <c r="I19" s="18">
        <v>5</v>
      </c>
      <c r="J19" s="18">
        <v>0</v>
      </c>
      <c r="K19" s="18">
        <v>1</v>
      </c>
      <c r="L19" s="18">
        <v>0</v>
      </c>
      <c r="M19" s="18">
        <v>0</v>
      </c>
      <c r="N19" s="18">
        <v>0</v>
      </c>
      <c r="O19" s="18">
        <v>0</v>
      </c>
      <c r="P19" s="18">
        <f t="shared" si="5"/>
        <v>0</v>
      </c>
      <c r="Q19" s="111">
        <v>0</v>
      </c>
      <c r="R19" s="112">
        <v>0</v>
      </c>
      <c r="S19" s="113">
        <v>0</v>
      </c>
      <c r="T19" s="80">
        <f t="shared" si="0"/>
        <v>22</v>
      </c>
      <c r="U19" s="80">
        <f t="shared" si="2"/>
        <v>-6</v>
      </c>
    </row>
    <row r="20" spans="1:21" ht="21.75" customHeight="1">
      <c r="A20" s="61" t="s">
        <v>35</v>
      </c>
      <c r="B20" s="32">
        <f t="shared" si="3"/>
        <v>27</v>
      </c>
      <c r="C20" s="18">
        <f t="shared" si="6"/>
        <v>27</v>
      </c>
      <c r="D20" s="18">
        <v>23</v>
      </c>
      <c r="E20" s="18">
        <v>1</v>
      </c>
      <c r="F20" s="18">
        <v>1</v>
      </c>
      <c r="G20" s="18">
        <f t="shared" si="4"/>
        <v>2</v>
      </c>
      <c r="H20" s="18">
        <v>0</v>
      </c>
      <c r="I20" s="18">
        <v>2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f t="shared" si="5"/>
        <v>0</v>
      </c>
      <c r="Q20" s="111">
        <v>0</v>
      </c>
      <c r="R20" s="112">
        <v>0</v>
      </c>
      <c r="S20" s="113">
        <v>0</v>
      </c>
      <c r="T20" s="80">
        <f t="shared" si="0"/>
        <v>29</v>
      </c>
      <c r="U20" s="80">
        <f t="shared" si="2"/>
        <v>-2</v>
      </c>
    </row>
    <row r="21" spans="1:21" ht="21.75" customHeight="1">
      <c r="A21" s="61" t="s">
        <v>235</v>
      </c>
      <c r="B21" s="32">
        <f t="shared" si="3"/>
        <v>7</v>
      </c>
      <c r="C21" s="18">
        <f t="shared" si="6"/>
        <v>7</v>
      </c>
      <c r="D21" s="18">
        <v>4</v>
      </c>
      <c r="E21" s="18">
        <v>1</v>
      </c>
      <c r="F21" s="18">
        <v>1</v>
      </c>
      <c r="G21" s="18">
        <f t="shared" si="4"/>
        <v>1</v>
      </c>
      <c r="H21" s="18">
        <v>0</v>
      </c>
      <c r="I21" s="18">
        <v>1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f t="shared" si="5"/>
        <v>0</v>
      </c>
      <c r="Q21" s="111">
        <v>0</v>
      </c>
      <c r="R21" s="112">
        <v>0</v>
      </c>
      <c r="S21" s="113">
        <v>0</v>
      </c>
      <c r="T21" s="80">
        <f t="shared" si="0"/>
        <v>8</v>
      </c>
      <c r="U21" s="80">
        <f t="shared" si="2"/>
        <v>-1</v>
      </c>
    </row>
    <row r="22" spans="1:21" ht="21.75" customHeight="1">
      <c r="A22" s="61" t="s">
        <v>236</v>
      </c>
      <c r="B22" s="32">
        <f t="shared" si="3"/>
        <v>5</v>
      </c>
      <c r="C22" s="18">
        <f t="shared" si="6"/>
        <v>5</v>
      </c>
      <c r="D22" s="18">
        <v>2</v>
      </c>
      <c r="E22" s="18">
        <v>1</v>
      </c>
      <c r="F22" s="18">
        <v>1</v>
      </c>
      <c r="G22" s="18">
        <f t="shared" si="4"/>
        <v>1</v>
      </c>
      <c r="H22" s="18">
        <v>0</v>
      </c>
      <c r="I22" s="18">
        <v>1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f t="shared" si="5"/>
        <v>0</v>
      </c>
      <c r="Q22" s="111">
        <v>0</v>
      </c>
      <c r="R22" s="112">
        <v>0</v>
      </c>
      <c r="S22" s="113">
        <v>0</v>
      </c>
      <c r="T22" s="80">
        <f t="shared" si="0"/>
        <v>6</v>
      </c>
      <c r="U22" s="80">
        <f t="shared" si="2"/>
        <v>-1</v>
      </c>
    </row>
    <row r="23" spans="1:21" ht="21.75" customHeight="1">
      <c r="A23" s="61" t="s">
        <v>237</v>
      </c>
      <c r="B23" s="32">
        <f t="shared" si="3"/>
        <v>4</v>
      </c>
      <c r="C23" s="18">
        <f t="shared" si="6"/>
        <v>4</v>
      </c>
      <c r="D23" s="18">
        <v>2</v>
      </c>
      <c r="E23" s="18">
        <v>1</v>
      </c>
      <c r="F23" s="18">
        <v>0</v>
      </c>
      <c r="G23" s="18">
        <f t="shared" si="4"/>
        <v>1</v>
      </c>
      <c r="H23" s="18">
        <v>0</v>
      </c>
      <c r="I23" s="18">
        <v>1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f t="shared" si="5"/>
        <v>0</v>
      </c>
      <c r="Q23" s="111">
        <v>0</v>
      </c>
      <c r="R23" s="112">
        <v>0</v>
      </c>
      <c r="S23" s="113">
        <v>0</v>
      </c>
      <c r="T23" s="80">
        <f t="shared" si="0"/>
        <v>5</v>
      </c>
      <c r="U23" s="80">
        <f t="shared" si="2"/>
        <v>-1</v>
      </c>
    </row>
    <row r="24" spans="1:21" ht="21.75" customHeight="1">
      <c r="A24" s="61" t="s">
        <v>238</v>
      </c>
      <c r="B24" s="32">
        <f t="shared" si="3"/>
        <v>13</v>
      </c>
      <c r="C24" s="18">
        <f t="shared" si="6"/>
        <v>13</v>
      </c>
      <c r="D24" s="18">
        <v>5</v>
      </c>
      <c r="E24" s="18">
        <v>1</v>
      </c>
      <c r="F24" s="18">
        <v>1</v>
      </c>
      <c r="G24" s="18">
        <f t="shared" si="4"/>
        <v>3</v>
      </c>
      <c r="H24" s="18">
        <v>0</v>
      </c>
      <c r="I24" s="18">
        <v>2</v>
      </c>
      <c r="J24" s="18">
        <v>0</v>
      </c>
      <c r="K24" s="18">
        <v>1</v>
      </c>
      <c r="L24" s="18">
        <v>0</v>
      </c>
      <c r="M24" s="18">
        <v>2</v>
      </c>
      <c r="N24" s="18">
        <v>1</v>
      </c>
      <c r="O24" s="18">
        <v>0</v>
      </c>
      <c r="P24" s="18">
        <f t="shared" si="5"/>
        <v>0</v>
      </c>
      <c r="Q24" s="111">
        <v>0</v>
      </c>
      <c r="R24" s="112">
        <v>0</v>
      </c>
      <c r="S24" s="113">
        <v>0</v>
      </c>
      <c r="T24" s="80">
        <f t="shared" si="0"/>
        <v>19</v>
      </c>
      <c r="U24" s="80">
        <f t="shared" si="2"/>
        <v>-6</v>
      </c>
    </row>
    <row r="25" spans="1:21" ht="21.75" customHeight="1">
      <c r="A25" s="61" t="s">
        <v>10</v>
      </c>
      <c r="B25" s="32">
        <f t="shared" si="3"/>
        <v>2</v>
      </c>
      <c r="C25" s="18">
        <f t="shared" si="6"/>
        <v>2</v>
      </c>
      <c r="D25" s="18">
        <v>0</v>
      </c>
      <c r="E25" s="18">
        <v>1</v>
      </c>
      <c r="F25" s="18">
        <v>0</v>
      </c>
      <c r="G25" s="18">
        <f t="shared" si="4"/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1</v>
      </c>
      <c r="O25" s="18">
        <v>0</v>
      </c>
      <c r="P25" s="18">
        <f t="shared" si="5"/>
        <v>0</v>
      </c>
      <c r="Q25" s="111">
        <v>0</v>
      </c>
      <c r="R25" s="112">
        <v>0</v>
      </c>
      <c r="S25" s="113">
        <v>0</v>
      </c>
      <c r="T25" s="80">
        <f t="shared" si="0"/>
        <v>3</v>
      </c>
      <c r="U25" s="80">
        <f t="shared" si="2"/>
        <v>-1</v>
      </c>
    </row>
    <row r="26" spans="1:21" ht="21.75" customHeight="1">
      <c r="A26" s="67" t="s">
        <v>239</v>
      </c>
      <c r="B26" s="34">
        <f t="shared" si="3"/>
        <v>6</v>
      </c>
      <c r="C26" s="23">
        <f t="shared" si="6"/>
        <v>6</v>
      </c>
      <c r="D26" s="23">
        <v>1</v>
      </c>
      <c r="E26" s="23">
        <v>1</v>
      </c>
      <c r="F26" s="23">
        <v>1</v>
      </c>
      <c r="G26" s="23">
        <f t="shared" si="4"/>
        <v>3</v>
      </c>
      <c r="H26" s="23">
        <v>0</v>
      </c>
      <c r="I26" s="23">
        <v>2</v>
      </c>
      <c r="J26" s="23">
        <v>0</v>
      </c>
      <c r="K26" s="23">
        <v>1</v>
      </c>
      <c r="L26" s="23">
        <v>0</v>
      </c>
      <c r="M26" s="23">
        <v>0</v>
      </c>
      <c r="N26" s="23">
        <v>0</v>
      </c>
      <c r="O26" s="23">
        <v>0</v>
      </c>
      <c r="P26" s="23">
        <f t="shared" si="5"/>
        <v>0</v>
      </c>
      <c r="Q26" s="114">
        <v>0</v>
      </c>
      <c r="R26" s="115">
        <v>0</v>
      </c>
      <c r="S26" s="116">
        <v>0</v>
      </c>
      <c r="T26" s="80">
        <f t="shared" si="0"/>
        <v>9</v>
      </c>
      <c r="U26" s="80">
        <f t="shared" si="2"/>
        <v>-3</v>
      </c>
    </row>
    <row r="27" spans="1:21" s="48" customFormat="1" ht="21.75" customHeight="1">
      <c r="A27" s="553" t="s">
        <v>240</v>
      </c>
      <c r="B27" s="553"/>
      <c r="C27" s="72"/>
      <c r="Q27" s="117"/>
      <c r="R27" s="117"/>
      <c r="S27" s="118" t="s">
        <v>241</v>
      </c>
    </row>
    <row r="28" spans="1:21" s="48" customFormat="1" ht="21.75" customHeight="1">
      <c r="A28" s="119" t="s">
        <v>242</v>
      </c>
    </row>
    <row r="31" spans="1:21" ht="16.5">
      <c r="C31" s="66"/>
    </row>
  </sheetData>
  <mergeCells count="19">
    <mergeCell ref="A27:B27"/>
    <mergeCell ref="G5:L5"/>
    <mergeCell ref="M5:M6"/>
    <mergeCell ref="N5:N6"/>
    <mergeCell ref="O5:O6"/>
    <mergeCell ref="A2:N2"/>
    <mergeCell ref="R3:S3"/>
    <mergeCell ref="A4:A6"/>
    <mergeCell ref="B4:B6"/>
    <mergeCell ref="C4:O4"/>
    <mergeCell ref="P4:S4"/>
    <mergeCell ref="C5:C6"/>
    <mergeCell ref="D5:D6"/>
    <mergeCell ref="E5:E6"/>
    <mergeCell ref="F5:F6"/>
    <mergeCell ref="R5:R6"/>
    <mergeCell ref="S5:S6"/>
    <mergeCell ref="P5:P6"/>
    <mergeCell ref="Q5:Q6"/>
  </mergeCells>
  <phoneticPr fontId="3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28"/>
  <sheetViews>
    <sheetView topLeftCell="A7" workbookViewId="0">
      <selection activeCell="I35" sqref="I35"/>
    </sheetView>
  </sheetViews>
  <sheetFormatPr defaultRowHeight="16.5"/>
  <cols>
    <col min="1" max="1" width="9.875" style="49" customWidth="1"/>
    <col min="2" max="2" width="13.125" style="49" customWidth="1"/>
    <col min="3" max="3" width="14.375" style="49" customWidth="1"/>
    <col min="4" max="4" width="11.625" style="49" customWidth="1"/>
    <col min="5" max="5" width="12.625" style="49" customWidth="1"/>
    <col min="6" max="6" width="11.25" style="49" customWidth="1"/>
    <col min="7" max="7" width="7.375" style="49" customWidth="1"/>
    <col min="8" max="8" width="10.125" style="49" customWidth="1"/>
    <col min="9" max="9" width="12" style="49" customWidth="1"/>
    <col min="10" max="10" width="9.125" style="49" customWidth="1"/>
    <col min="11" max="11" width="11.375" style="49" customWidth="1"/>
    <col min="12" max="12" width="8.5" style="49" customWidth="1"/>
    <col min="13" max="13" width="10" style="49" bestFit="1" customWidth="1"/>
    <col min="14" max="16384" width="9" style="49"/>
  </cols>
  <sheetData>
    <row r="1" spans="1:15" s="48" customFormat="1"/>
    <row r="2" spans="1:15" ht="20.25" customHeight="1">
      <c r="A2" s="529" t="s">
        <v>243</v>
      </c>
      <c r="B2" s="529"/>
      <c r="C2" s="529"/>
      <c r="D2" s="529"/>
      <c r="E2" s="529"/>
      <c r="F2" s="529"/>
      <c r="G2" s="529"/>
      <c r="H2" s="529"/>
    </row>
    <row r="3" spans="1:15" s="48" customFormat="1" ht="20.25" customHeight="1">
      <c r="A3" s="25" t="s">
        <v>44</v>
      </c>
      <c r="B3" s="1"/>
      <c r="C3" s="1"/>
      <c r="D3" s="1"/>
      <c r="E3" s="1"/>
      <c r="K3" s="543" t="s">
        <v>244</v>
      </c>
      <c r="L3" s="543"/>
    </row>
    <row r="4" spans="1:15" ht="65.25" customHeight="1">
      <c r="A4" s="120" t="s">
        <v>245</v>
      </c>
      <c r="B4" s="121" t="s">
        <v>246</v>
      </c>
      <c r="C4" s="121" t="s">
        <v>247</v>
      </c>
      <c r="D4" s="52" t="s">
        <v>248</v>
      </c>
      <c r="E4" s="121" t="s">
        <v>249</v>
      </c>
      <c r="F4" s="52" t="s">
        <v>250</v>
      </c>
      <c r="G4" s="52" t="s">
        <v>251</v>
      </c>
      <c r="H4" s="52" t="s">
        <v>252</v>
      </c>
      <c r="I4" s="52" t="s">
        <v>253</v>
      </c>
      <c r="J4" s="52" t="s">
        <v>254</v>
      </c>
      <c r="K4" s="52" t="s">
        <v>255</v>
      </c>
      <c r="L4" s="52" t="s">
        <v>256</v>
      </c>
    </row>
    <row r="5" spans="1:15" s="123" customFormat="1" ht="21" customHeight="1">
      <c r="A5" s="38">
        <v>2017</v>
      </c>
      <c r="B5" s="82">
        <v>291</v>
      </c>
      <c r="C5" s="83">
        <v>145</v>
      </c>
      <c r="D5" s="83">
        <v>20</v>
      </c>
      <c r="E5" s="83">
        <v>150</v>
      </c>
      <c r="F5" s="83">
        <v>333</v>
      </c>
      <c r="G5" s="83">
        <v>11</v>
      </c>
      <c r="H5" s="83">
        <v>285</v>
      </c>
      <c r="I5" s="83">
        <v>31</v>
      </c>
      <c r="J5" s="83">
        <v>15667</v>
      </c>
      <c r="K5" s="83">
        <v>634</v>
      </c>
      <c r="L5" s="96">
        <v>1549</v>
      </c>
      <c r="M5" s="122"/>
      <c r="N5" s="122"/>
      <c r="O5" s="122"/>
    </row>
    <row r="6" spans="1:15" s="123" customFormat="1" ht="21" customHeight="1">
      <c r="A6" s="38">
        <v>2018</v>
      </c>
      <c r="B6" s="82">
        <v>215</v>
      </c>
      <c r="C6" s="83">
        <v>105</v>
      </c>
      <c r="D6" s="83">
        <v>165</v>
      </c>
      <c r="E6" s="83">
        <v>131</v>
      </c>
      <c r="F6" s="83">
        <v>321</v>
      </c>
      <c r="G6" s="83">
        <v>2</v>
      </c>
      <c r="H6" s="83">
        <v>258</v>
      </c>
      <c r="I6" s="83">
        <v>13</v>
      </c>
      <c r="J6" s="83">
        <v>17907</v>
      </c>
      <c r="K6" s="83">
        <v>532</v>
      </c>
      <c r="L6" s="96">
        <v>722</v>
      </c>
      <c r="M6" s="122"/>
      <c r="N6" s="122"/>
      <c r="O6" s="122"/>
    </row>
    <row r="7" spans="1:15" s="123" customFormat="1" ht="21" customHeight="1">
      <c r="A7" s="38">
        <v>2019</v>
      </c>
      <c r="B7" s="82">
        <v>182</v>
      </c>
      <c r="C7" s="83">
        <v>1</v>
      </c>
      <c r="D7" s="83">
        <v>7</v>
      </c>
      <c r="E7" s="83">
        <v>313</v>
      </c>
      <c r="F7" s="83">
        <v>255</v>
      </c>
      <c r="G7" s="83">
        <v>8</v>
      </c>
      <c r="H7" s="83">
        <v>329</v>
      </c>
      <c r="I7" s="83">
        <v>19</v>
      </c>
      <c r="J7" s="83">
        <v>15715</v>
      </c>
      <c r="K7" s="83">
        <v>220</v>
      </c>
      <c r="L7" s="96">
        <v>1211</v>
      </c>
      <c r="M7" s="122"/>
      <c r="N7" s="122"/>
      <c r="O7" s="122"/>
    </row>
    <row r="8" spans="1:15" s="123" customFormat="1" ht="21" customHeight="1">
      <c r="A8" s="38">
        <v>2020</v>
      </c>
      <c r="B8" s="82">
        <v>197</v>
      </c>
      <c r="C8" s="83">
        <v>0</v>
      </c>
      <c r="D8" s="83">
        <v>166</v>
      </c>
      <c r="E8" s="83">
        <v>91</v>
      </c>
      <c r="F8" s="83">
        <v>165</v>
      </c>
      <c r="G8" s="83">
        <v>0</v>
      </c>
      <c r="H8" s="83">
        <v>320</v>
      </c>
      <c r="I8" s="83">
        <v>6</v>
      </c>
      <c r="J8" s="83">
        <v>2995</v>
      </c>
      <c r="K8" s="83">
        <v>517</v>
      </c>
      <c r="L8" s="96">
        <v>884</v>
      </c>
      <c r="M8" s="122"/>
      <c r="N8" s="122"/>
      <c r="O8" s="122"/>
    </row>
    <row r="9" spans="1:15" s="123" customFormat="1" ht="21" customHeight="1">
      <c r="A9" s="38">
        <v>2021</v>
      </c>
      <c r="B9" s="82">
        <v>576</v>
      </c>
      <c r="C9" s="83">
        <v>0</v>
      </c>
      <c r="D9" s="83">
        <v>464</v>
      </c>
      <c r="E9" s="83">
        <v>219</v>
      </c>
      <c r="F9" s="83">
        <v>442</v>
      </c>
      <c r="G9" s="83">
        <v>9</v>
      </c>
      <c r="H9" s="83">
        <v>348</v>
      </c>
      <c r="I9" s="83">
        <v>6</v>
      </c>
      <c r="J9" s="83">
        <v>12070</v>
      </c>
      <c r="K9" s="83">
        <v>197</v>
      </c>
      <c r="L9" s="96">
        <v>488</v>
      </c>
      <c r="M9" s="122"/>
      <c r="N9" s="122"/>
      <c r="O9" s="122"/>
    </row>
    <row r="10" spans="1:15" ht="21" customHeight="1">
      <c r="A10" s="57">
        <v>2022</v>
      </c>
      <c r="B10" s="86">
        <f t="shared" ref="B10:L10" si="0">SUM(B11:B25)</f>
        <v>539</v>
      </c>
      <c r="C10" s="87">
        <f t="shared" si="0"/>
        <v>42</v>
      </c>
      <c r="D10" s="87">
        <f t="shared" si="0"/>
        <v>15</v>
      </c>
      <c r="E10" s="87">
        <f t="shared" si="0"/>
        <v>322</v>
      </c>
      <c r="F10" s="87">
        <f t="shared" si="0"/>
        <v>451</v>
      </c>
      <c r="G10" s="87">
        <f t="shared" si="0"/>
        <v>16</v>
      </c>
      <c r="H10" s="87">
        <f t="shared" si="0"/>
        <v>869</v>
      </c>
      <c r="I10" s="87">
        <f t="shared" si="0"/>
        <v>10</v>
      </c>
      <c r="J10" s="87">
        <f t="shared" si="0"/>
        <v>20179</v>
      </c>
      <c r="K10" s="87">
        <f t="shared" si="0"/>
        <v>508</v>
      </c>
      <c r="L10" s="100">
        <f t="shared" si="0"/>
        <v>2112</v>
      </c>
      <c r="M10" s="122"/>
      <c r="N10" s="122"/>
      <c r="O10" s="122"/>
    </row>
    <row r="11" spans="1:15" ht="21" customHeight="1">
      <c r="A11" s="61" t="s">
        <v>257</v>
      </c>
      <c r="B11" s="32">
        <v>52</v>
      </c>
      <c r="C11" s="18">
        <v>0</v>
      </c>
      <c r="D11" s="18">
        <v>0</v>
      </c>
      <c r="E11" s="18">
        <v>17</v>
      </c>
      <c r="F11" s="18">
        <v>34</v>
      </c>
      <c r="G11" s="18">
        <v>3</v>
      </c>
      <c r="H11" s="18">
        <v>87</v>
      </c>
      <c r="I11" s="18">
        <v>10</v>
      </c>
      <c r="J11" s="18">
        <v>1794</v>
      </c>
      <c r="K11" s="18">
        <v>13</v>
      </c>
      <c r="L11" s="19">
        <v>187</v>
      </c>
      <c r="M11" s="122"/>
      <c r="N11" s="122"/>
    </row>
    <row r="12" spans="1:15" ht="21" customHeight="1">
      <c r="A12" s="61" t="s">
        <v>258</v>
      </c>
      <c r="B12" s="32">
        <v>65</v>
      </c>
      <c r="C12" s="18">
        <v>5</v>
      </c>
      <c r="D12" s="18">
        <v>3</v>
      </c>
      <c r="E12" s="18">
        <v>38</v>
      </c>
      <c r="F12" s="18">
        <v>56</v>
      </c>
      <c r="G12" s="18">
        <v>0</v>
      </c>
      <c r="H12" s="18">
        <v>104</v>
      </c>
      <c r="I12" s="18">
        <v>0</v>
      </c>
      <c r="J12" s="18">
        <v>2382</v>
      </c>
      <c r="K12" s="18">
        <v>65</v>
      </c>
      <c r="L12" s="19">
        <v>249</v>
      </c>
      <c r="M12" s="66"/>
    </row>
    <row r="13" spans="1:15" ht="21" customHeight="1">
      <c r="A13" s="61" t="s">
        <v>259</v>
      </c>
      <c r="B13" s="32">
        <v>61</v>
      </c>
      <c r="C13" s="18">
        <v>4</v>
      </c>
      <c r="D13" s="18">
        <v>2</v>
      </c>
      <c r="E13" s="18">
        <v>37</v>
      </c>
      <c r="F13" s="18">
        <v>54</v>
      </c>
      <c r="G13" s="18">
        <v>3</v>
      </c>
      <c r="H13" s="18">
        <v>95</v>
      </c>
      <c r="I13" s="18">
        <v>0</v>
      </c>
      <c r="J13" s="18">
        <v>2272</v>
      </c>
      <c r="K13" s="18">
        <v>60</v>
      </c>
      <c r="L13" s="19">
        <v>238</v>
      </c>
    </row>
    <row r="14" spans="1:15" ht="21" customHeight="1">
      <c r="A14" s="61" t="s">
        <v>260</v>
      </c>
      <c r="B14" s="32">
        <v>23</v>
      </c>
      <c r="C14" s="18">
        <v>1</v>
      </c>
      <c r="D14" s="18">
        <v>0</v>
      </c>
      <c r="E14" s="18">
        <v>14</v>
      </c>
      <c r="F14" s="18">
        <v>18</v>
      </c>
      <c r="G14" s="18">
        <v>0</v>
      </c>
      <c r="H14" s="18">
        <v>35</v>
      </c>
      <c r="I14" s="18">
        <v>0</v>
      </c>
      <c r="J14" s="18">
        <v>824</v>
      </c>
      <c r="K14" s="18">
        <v>25</v>
      </c>
      <c r="L14" s="19">
        <v>86</v>
      </c>
    </row>
    <row r="15" spans="1:15" ht="21" customHeight="1">
      <c r="A15" s="61" t="s">
        <v>261</v>
      </c>
      <c r="B15" s="32">
        <v>30</v>
      </c>
      <c r="C15" s="18">
        <v>4</v>
      </c>
      <c r="D15" s="18">
        <v>3</v>
      </c>
      <c r="E15" s="18">
        <v>18</v>
      </c>
      <c r="F15" s="18">
        <v>29</v>
      </c>
      <c r="G15" s="18">
        <v>1</v>
      </c>
      <c r="H15" s="18">
        <v>48</v>
      </c>
      <c r="I15" s="18">
        <v>0</v>
      </c>
      <c r="J15" s="18">
        <v>1133</v>
      </c>
      <c r="K15" s="18">
        <v>33</v>
      </c>
      <c r="L15" s="19">
        <v>126</v>
      </c>
    </row>
    <row r="16" spans="1:15" ht="21" customHeight="1">
      <c r="A16" s="61" t="s">
        <v>262</v>
      </c>
      <c r="B16" s="32">
        <v>40</v>
      </c>
      <c r="C16" s="18">
        <v>3</v>
      </c>
      <c r="D16" s="18">
        <v>0</v>
      </c>
      <c r="E16" s="18">
        <v>23</v>
      </c>
      <c r="F16" s="18">
        <v>36</v>
      </c>
      <c r="G16" s="18">
        <v>0</v>
      </c>
      <c r="H16" s="18">
        <v>63</v>
      </c>
      <c r="I16" s="18">
        <v>0</v>
      </c>
      <c r="J16" s="18">
        <v>1482</v>
      </c>
      <c r="K16" s="18">
        <v>32</v>
      </c>
      <c r="L16" s="19">
        <v>154</v>
      </c>
    </row>
    <row r="17" spans="1:12" ht="21" customHeight="1">
      <c r="A17" s="61" t="s">
        <v>263</v>
      </c>
      <c r="B17" s="32">
        <v>39</v>
      </c>
      <c r="C17" s="18">
        <v>4</v>
      </c>
      <c r="D17" s="18">
        <v>1</v>
      </c>
      <c r="E17" s="18">
        <v>27</v>
      </c>
      <c r="F17" s="18">
        <v>41</v>
      </c>
      <c r="G17" s="18">
        <v>1</v>
      </c>
      <c r="H17" s="18">
        <v>69</v>
      </c>
      <c r="I17" s="18">
        <v>0</v>
      </c>
      <c r="J17" s="18">
        <v>1748</v>
      </c>
      <c r="K17" s="18">
        <v>44</v>
      </c>
      <c r="L17" s="19">
        <v>183</v>
      </c>
    </row>
    <row r="18" spans="1:12" ht="21" customHeight="1">
      <c r="A18" s="61" t="s">
        <v>264</v>
      </c>
      <c r="B18" s="32">
        <v>29</v>
      </c>
      <c r="C18" s="18">
        <v>3</v>
      </c>
      <c r="D18" s="18">
        <v>0</v>
      </c>
      <c r="E18" s="18">
        <v>19</v>
      </c>
      <c r="F18" s="18">
        <v>23</v>
      </c>
      <c r="G18" s="18">
        <v>0</v>
      </c>
      <c r="H18" s="18">
        <v>47</v>
      </c>
      <c r="I18" s="18">
        <v>0</v>
      </c>
      <c r="J18" s="18">
        <v>1090</v>
      </c>
      <c r="K18" s="18">
        <v>28</v>
      </c>
      <c r="L18" s="19">
        <v>114</v>
      </c>
    </row>
    <row r="19" spans="1:12" ht="21" customHeight="1">
      <c r="A19" s="61" t="s">
        <v>265</v>
      </c>
      <c r="B19" s="32">
        <v>42</v>
      </c>
      <c r="C19" s="18">
        <v>4</v>
      </c>
      <c r="D19" s="18">
        <v>1</v>
      </c>
      <c r="E19" s="18">
        <v>24</v>
      </c>
      <c r="F19" s="18">
        <v>36</v>
      </c>
      <c r="G19" s="18">
        <v>5</v>
      </c>
      <c r="H19" s="18">
        <v>69</v>
      </c>
      <c r="I19" s="18">
        <v>0</v>
      </c>
      <c r="J19" s="18">
        <v>1579</v>
      </c>
      <c r="K19" s="18">
        <v>39</v>
      </c>
      <c r="L19" s="19">
        <v>164</v>
      </c>
    </row>
    <row r="20" spans="1:12" ht="21" customHeight="1">
      <c r="A20" s="61" t="s">
        <v>266</v>
      </c>
      <c r="B20" s="32">
        <v>29</v>
      </c>
      <c r="C20" s="18">
        <v>3</v>
      </c>
      <c r="D20" s="18">
        <v>1</v>
      </c>
      <c r="E20" s="18">
        <v>19</v>
      </c>
      <c r="F20" s="18">
        <v>23</v>
      </c>
      <c r="G20" s="18">
        <v>0</v>
      </c>
      <c r="H20" s="18">
        <v>46</v>
      </c>
      <c r="I20" s="18">
        <v>0</v>
      </c>
      <c r="J20" s="18">
        <v>1063</v>
      </c>
      <c r="K20" s="18">
        <v>31</v>
      </c>
      <c r="L20" s="19">
        <v>112</v>
      </c>
    </row>
    <row r="21" spans="1:12" ht="21" customHeight="1">
      <c r="A21" s="61" t="s">
        <v>267</v>
      </c>
      <c r="B21" s="32">
        <v>24</v>
      </c>
      <c r="C21" s="18">
        <v>2</v>
      </c>
      <c r="D21" s="18">
        <v>0</v>
      </c>
      <c r="E21" s="18">
        <v>16</v>
      </c>
      <c r="F21" s="18">
        <v>18</v>
      </c>
      <c r="G21" s="18">
        <v>2</v>
      </c>
      <c r="H21" s="18">
        <v>38</v>
      </c>
      <c r="I21" s="18">
        <v>0</v>
      </c>
      <c r="J21" s="18">
        <v>895</v>
      </c>
      <c r="K21" s="18">
        <v>24</v>
      </c>
      <c r="L21" s="19">
        <v>93</v>
      </c>
    </row>
    <row r="22" spans="1:12" ht="21" customHeight="1">
      <c r="A22" s="61" t="s">
        <v>268</v>
      </c>
      <c r="B22" s="32">
        <v>24</v>
      </c>
      <c r="C22" s="18">
        <v>1</v>
      </c>
      <c r="D22" s="18">
        <v>1</v>
      </c>
      <c r="E22" s="18">
        <v>16</v>
      </c>
      <c r="F22" s="18">
        <v>19</v>
      </c>
      <c r="G22" s="18">
        <v>0</v>
      </c>
      <c r="H22" s="18">
        <v>39</v>
      </c>
      <c r="I22" s="18">
        <v>0</v>
      </c>
      <c r="J22" s="18">
        <v>884</v>
      </c>
      <c r="K22" s="18">
        <v>25</v>
      </c>
      <c r="L22" s="19">
        <v>89</v>
      </c>
    </row>
    <row r="23" spans="1:12" ht="21" customHeight="1">
      <c r="A23" s="61" t="s">
        <v>269</v>
      </c>
      <c r="B23" s="32">
        <v>34</v>
      </c>
      <c r="C23" s="18">
        <v>3</v>
      </c>
      <c r="D23" s="18">
        <v>2</v>
      </c>
      <c r="E23" s="18">
        <v>22</v>
      </c>
      <c r="F23" s="18">
        <v>27</v>
      </c>
      <c r="G23" s="18">
        <v>1</v>
      </c>
      <c r="H23" s="18">
        <v>55</v>
      </c>
      <c r="I23" s="18">
        <v>0</v>
      </c>
      <c r="J23" s="18">
        <v>1275</v>
      </c>
      <c r="K23" s="18">
        <v>38</v>
      </c>
      <c r="L23" s="19">
        <v>133</v>
      </c>
    </row>
    <row r="24" spans="1:12" ht="21" customHeight="1">
      <c r="A24" s="61" t="s">
        <v>270</v>
      </c>
      <c r="B24" s="32">
        <v>18</v>
      </c>
      <c r="C24" s="18">
        <v>1</v>
      </c>
      <c r="D24" s="18">
        <v>0</v>
      </c>
      <c r="E24" s="18">
        <v>13</v>
      </c>
      <c r="F24" s="18">
        <v>14</v>
      </c>
      <c r="G24" s="18">
        <v>0</v>
      </c>
      <c r="H24" s="18">
        <v>28</v>
      </c>
      <c r="I24" s="18">
        <v>0</v>
      </c>
      <c r="J24" s="18">
        <v>672</v>
      </c>
      <c r="K24" s="18">
        <v>20</v>
      </c>
      <c r="L24" s="19">
        <v>70</v>
      </c>
    </row>
    <row r="25" spans="1:12" ht="21" customHeight="1">
      <c r="A25" s="67" t="s">
        <v>271</v>
      </c>
      <c r="B25" s="34">
        <v>29</v>
      </c>
      <c r="C25" s="23">
        <v>4</v>
      </c>
      <c r="D25" s="23">
        <v>1</v>
      </c>
      <c r="E25" s="23">
        <v>19</v>
      </c>
      <c r="F25" s="23">
        <v>23</v>
      </c>
      <c r="G25" s="23">
        <v>0</v>
      </c>
      <c r="H25" s="23">
        <v>46</v>
      </c>
      <c r="I25" s="23">
        <v>0</v>
      </c>
      <c r="J25" s="23">
        <v>1086</v>
      </c>
      <c r="K25" s="23">
        <v>31</v>
      </c>
      <c r="L25" s="24">
        <v>114</v>
      </c>
    </row>
    <row r="26" spans="1:12" s="48" customFormat="1" ht="25.5" customHeight="1">
      <c r="A26" s="119" t="s">
        <v>272</v>
      </c>
      <c r="B26" s="124"/>
      <c r="G26" s="125"/>
      <c r="H26" s="126"/>
      <c r="I26" s="125"/>
      <c r="J26" s="548" t="s">
        <v>273</v>
      </c>
      <c r="K26" s="548"/>
      <c r="L26" s="548"/>
    </row>
    <row r="27" spans="1:12" s="48" customFormat="1" ht="25.5" customHeight="1">
      <c r="A27" s="127" t="s">
        <v>274</v>
      </c>
      <c r="G27" s="125"/>
      <c r="H27" s="125"/>
      <c r="I27" s="125"/>
      <c r="J27" s="125"/>
      <c r="K27" s="125"/>
    </row>
    <row r="28" spans="1:12" ht="25.5" customHeight="1">
      <c r="A28" s="128" t="s">
        <v>275</v>
      </c>
      <c r="G28" s="129"/>
      <c r="H28" s="129"/>
      <c r="I28" s="129"/>
      <c r="J28" s="129"/>
      <c r="K28" s="129"/>
    </row>
  </sheetData>
  <mergeCells count="3">
    <mergeCell ref="A2:H2"/>
    <mergeCell ref="K3:L3"/>
    <mergeCell ref="J26:L26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U203"/>
  <sheetViews>
    <sheetView topLeftCell="DO1" workbookViewId="0">
      <selection activeCell="P18" sqref="P18"/>
    </sheetView>
  </sheetViews>
  <sheetFormatPr defaultRowHeight="16.5"/>
  <cols>
    <col min="1" max="1" width="7.625" style="49" customWidth="1"/>
    <col min="2" max="3" width="5.375" style="49" customWidth="1"/>
    <col min="4" max="4" width="6.625" style="49" customWidth="1"/>
    <col min="5" max="6" width="5.375" style="49" customWidth="1"/>
    <col min="7" max="7" width="6.75" style="49" customWidth="1"/>
    <col min="8" max="41" width="6.875" style="49" customWidth="1"/>
    <col min="42" max="47" width="6.5" style="49" customWidth="1"/>
    <col min="48" max="61" width="6.875" style="49" customWidth="1"/>
    <col min="62" max="63" width="7.875" style="49" customWidth="1"/>
    <col min="64" max="127" width="6.875" style="49" customWidth="1"/>
    <col min="128" max="129" width="8.5" style="49" customWidth="1"/>
    <col min="130" max="151" width="6.875" style="49" customWidth="1"/>
    <col min="152" max="16384" width="9" style="49"/>
  </cols>
  <sheetData>
    <row r="1" spans="1:151" s="48" customFormat="1" ht="15.75" customHeight="1"/>
    <row r="2" spans="1:151" ht="22.5" customHeight="1">
      <c r="A2" s="529" t="s">
        <v>276</v>
      </c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529"/>
      <c r="O2" s="529"/>
      <c r="P2" s="529"/>
      <c r="Q2" s="529"/>
      <c r="R2" s="529"/>
      <c r="S2" s="529"/>
      <c r="T2" s="529"/>
      <c r="U2" s="529"/>
      <c r="V2" s="529"/>
      <c r="W2" s="529"/>
      <c r="X2" s="529"/>
      <c r="Y2" s="529"/>
      <c r="Z2" s="529"/>
      <c r="AA2" s="130"/>
    </row>
    <row r="3" spans="1:151" s="48" customFormat="1">
      <c r="A3" s="554" t="s">
        <v>277</v>
      </c>
      <c r="B3" s="554"/>
      <c r="C3" s="1"/>
      <c r="D3" s="1"/>
      <c r="E3" s="1"/>
      <c r="F3" s="1"/>
      <c r="G3" s="1"/>
      <c r="H3" s="1"/>
      <c r="I3" s="1"/>
      <c r="EU3" s="131" t="s">
        <v>278</v>
      </c>
    </row>
    <row r="4" spans="1:151" ht="19.5" customHeight="1">
      <c r="A4" s="567" t="s">
        <v>279</v>
      </c>
      <c r="B4" s="568" t="s">
        <v>280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69"/>
      <c r="S4" s="569"/>
      <c r="T4" s="569"/>
      <c r="U4" s="569"/>
      <c r="V4" s="569"/>
      <c r="W4" s="569"/>
      <c r="X4" s="569"/>
      <c r="Y4" s="569"/>
      <c r="Z4" s="569"/>
      <c r="AA4" s="569"/>
      <c r="AB4" s="569"/>
      <c r="AC4" s="569"/>
      <c r="AD4" s="569"/>
      <c r="AE4" s="569"/>
      <c r="AF4" s="569"/>
      <c r="AG4" s="569"/>
      <c r="AH4" s="569"/>
      <c r="AI4" s="569"/>
      <c r="AJ4" s="569"/>
      <c r="AK4" s="569"/>
      <c r="AL4" s="569"/>
      <c r="AM4" s="569"/>
      <c r="AN4" s="569"/>
      <c r="AO4" s="570"/>
      <c r="AP4" s="568" t="s">
        <v>281</v>
      </c>
      <c r="AQ4" s="569"/>
      <c r="AR4" s="569"/>
      <c r="AS4" s="569"/>
      <c r="AT4" s="569"/>
      <c r="AU4" s="569"/>
      <c r="AV4" s="569"/>
      <c r="AW4" s="569"/>
      <c r="AX4" s="569"/>
      <c r="AY4" s="569"/>
      <c r="AZ4" s="569"/>
      <c r="BA4" s="569"/>
      <c r="BB4" s="569"/>
      <c r="BC4" s="569"/>
      <c r="BD4" s="569"/>
      <c r="BE4" s="569"/>
      <c r="BF4" s="569"/>
      <c r="BG4" s="569"/>
      <c r="BH4" s="569"/>
      <c r="BI4" s="569"/>
      <c r="BJ4" s="569"/>
      <c r="BK4" s="569"/>
      <c r="BL4" s="569"/>
      <c r="BM4" s="569"/>
      <c r="BN4" s="569"/>
      <c r="BO4" s="569"/>
      <c r="BP4" s="569"/>
      <c r="BQ4" s="569"/>
      <c r="BR4" s="569"/>
      <c r="BS4" s="569"/>
      <c r="BT4" s="569"/>
      <c r="BU4" s="569"/>
      <c r="BV4" s="569"/>
      <c r="BW4" s="569"/>
      <c r="BX4" s="569"/>
      <c r="BY4" s="569"/>
      <c r="BZ4" s="569"/>
      <c r="CA4" s="569"/>
      <c r="CB4" s="569"/>
      <c r="CC4" s="569"/>
      <c r="CD4" s="569"/>
      <c r="CE4" s="569"/>
      <c r="CF4" s="569"/>
      <c r="CG4" s="569"/>
      <c r="CH4" s="569"/>
      <c r="CI4" s="569"/>
      <c r="CJ4" s="569"/>
      <c r="CK4" s="569"/>
      <c r="CL4" s="569"/>
      <c r="CM4" s="570"/>
      <c r="CN4" s="568" t="s">
        <v>282</v>
      </c>
      <c r="CO4" s="569"/>
      <c r="CP4" s="569"/>
      <c r="CQ4" s="569"/>
      <c r="CR4" s="569"/>
      <c r="CS4" s="569"/>
      <c r="CT4" s="569"/>
      <c r="CU4" s="569"/>
      <c r="CV4" s="569"/>
      <c r="CW4" s="569"/>
      <c r="CX4" s="569"/>
      <c r="CY4" s="569"/>
      <c r="CZ4" s="569"/>
      <c r="DA4" s="569"/>
      <c r="DB4" s="569"/>
      <c r="DC4" s="569"/>
      <c r="DD4" s="569"/>
      <c r="DE4" s="569"/>
      <c r="DF4" s="569"/>
      <c r="DG4" s="569"/>
      <c r="DH4" s="569"/>
      <c r="DI4" s="569"/>
      <c r="DJ4" s="569"/>
      <c r="DK4" s="569"/>
      <c r="DL4" s="569"/>
      <c r="DM4" s="569"/>
      <c r="DN4" s="569"/>
      <c r="DO4" s="569"/>
      <c r="DP4" s="569"/>
      <c r="DQ4" s="569"/>
      <c r="DR4" s="569"/>
      <c r="DS4" s="569"/>
      <c r="DT4" s="569"/>
      <c r="DU4" s="569"/>
      <c r="DV4" s="569"/>
      <c r="DW4" s="569"/>
      <c r="DX4" s="569"/>
      <c r="DY4" s="569"/>
      <c r="DZ4" s="569"/>
      <c r="EA4" s="569"/>
      <c r="EB4" s="569"/>
      <c r="EC4" s="569"/>
      <c r="ED4" s="569"/>
      <c r="EE4" s="569"/>
      <c r="EF4" s="569"/>
      <c r="EG4" s="569"/>
      <c r="EH4" s="569"/>
      <c r="EI4" s="569"/>
      <c r="EJ4" s="569"/>
      <c r="EK4" s="569"/>
      <c r="EL4" s="569"/>
      <c r="EM4" s="569"/>
      <c r="EN4" s="569"/>
      <c r="EO4" s="569"/>
      <c r="EP4" s="569"/>
      <c r="EQ4" s="569"/>
      <c r="ER4" s="569"/>
      <c r="ES4" s="570"/>
      <c r="ET4" s="572" t="s">
        <v>283</v>
      </c>
      <c r="EU4" s="573"/>
    </row>
    <row r="5" spans="1:151" ht="30.75" customHeight="1">
      <c r="A5" s="567"/>
      <c r="B5" s="568" t="s">
        <v>284</v>
      </c>
      <c r="C5" s="569"/>
      <c r="D5" s="569"/>
      <c r="E5" s="569"/>
      <c r="F5" s="569"/>
      <c r="G5" s="570"/>
      <c r="H5" s="571" t="s">
        <v>285</v>
      </c>
      <c r="I5" s="574"/>
      <c r="J5" s="571" t="s">
        <v>286</v>
      </c>
      <c r="K5" s="571"/>
      <c r="L5" s="571" t="s">
        <v>287</v>
      </c>
      <c r="M5" s="571"/>
      <c r="N5" s="571" t="s">
        <v>288</v>
      </c>
      <c r="O5" s="571"/>
      <c r="P5" s="571" t="s">
        <v>289</v>
      </c>
      <c r="Q5" s="571"/>
      <c r="R5" s="571" t="s">
        <v>290</v>
      </c>
      <c r="S5" s="571"/>
      <c r="T5" s="571" t="s">
        <v>291</v>
      </c>
      <c r="U5" s="571"/>
      <c r="V5" s="571" t="s">
        <v>292</v>
      </c>
      <c r="W5" s="571"/>
      <c r="X5" s="571" t="s">
        <v>293</v>
      </c>
      <c r="Y5" s="571"/>
      <c r="Z5" s="571" t="s">
        <v>294</v>
      </c>
      <c r="AA5" s="571"/>
      <c r="AB5" s="571" t="s">
        <v>295</v>
      </c>
      <c r="AC5" s="571"/>
      <c r="AD5" s="571" t="s">
        <v>296</v>
      </c>
      <c r="AE5" s="571"/>
      <c r="AF5" s="571" t="s">
        <v>297</v>
      </c>
      <c r="AG5" s="571"/>
      <c r="AH5" s="571" t="s">
        <v>298</v>
      </c>
      <c r="AI5" s="571"/>
      <c r="AJ5" s="571" t="s">
        <v>299</v>
      </c>
      <c r="AK5" s="571"/>
      <c r="AL5" s="571" t="s">
        <v>300</v>
      </c>
      <c r="AM5" s="571"/>
      <c r="AN5" s="571" t="s">
        <v>301</v>
      </c>
      <c r="AO5" s="571"/>
      <c r="AP5" s="575" t="s">
        <v>284</v>
      </c>
      <c r="AQ5" s="575"/>
      <c r="AR5" s="575"/>
      <c r="AS5" s="575"/>
      <c r="AT5" s="575"/>
      <c r="AU5" s="575"/>
      <c r="AV5" s="576" t="s">
        <v>302</v>
      </c>
      <c r="AW5" s="576"/>
      <c r="AX5" s="571" t="s">
        <v>303</v>
      </c>
      <c r="AY5" s="571"/>
      <c r="AZ5" s="571" t="s">
        <v>304</v>
      </c>
      <c r="BA5" s="571"/>
      <c r="BB5" s="571" t="s">
        <v>305</v>
      </c>
      <c r="BC5" s="571"/>
      <c r="BD5" s="571" t="s">
        <v>306</v>
      </c>
      <c r="BE5" s="571"/>
      <c r="BF5" s="571" t="s">
        <v>307</v>
      </c>
      <c r="BG5" s="571"/>
      <c r="BH5" s="571" t="s">
        <v>308</v>
      </c>
      <c r="BI5" s="571"/>
      <c r="BJ5" s="571" t="s">
        <v>309</v>
      </c>
      <c r="BK5" s="571"/>
      <c r="BL5" s="571" t="s">
        <v>310</v>
      </c>
      <c r="BM5" s="571"/>
      <c r="BN5" s="571" t="s">
        <v>311</v>
      </c>
      <c r="BO5" s="571"/>
      <c r="BP5" s="571" t="s">
        <v>312</v>
      </c>
      <c r="BQ5" s="571"/>
      <c r="BR5" s="571" t="s">
        <v>313</v>
      </c>
      <c r="BS5" s="571"/>
      <c r="BT5" s="571" t="s">
        <v>314</v>
      </c>
      <c r="BU5" s="571"/>
      <c r="BV5" s="571" t="s">
        <v>315</v>
      </c>
      <c r="BW5" s="571"/>
      <c r="BX5" s="571" t="s">
        <v>316</v>
      </c>
      <c r="BY5" s="571"/>
      <c r="BZ5" s="571" t="s">
        <v>317</v>
      </c>
      <c r="CA5" s="571"/>
      <c r="CB5" s="571" t="s">
        <v>318</v>
      </c>
      <c r="CC5" s="571"/>
      <c r="CD5" s="571" t="s">
        <v>319</v>
      </c>
      <c r="CE5" s="571"/>
      <c r="CF5" s="571" t="s">
        <v>320</v>
      </c>
      <c r="CG5" s="571"/>
      <c r="CH5" s="571" t="s">
        <v>321</v>
      </c>
      <c r="CI5" s="571"/>
      <c r="CJ5" s="571" t="s">
        <v>322</v>
      </c>
      <c r="CK5" s="574"/>
      <c r="CL5" s="571" t="s">
        <v>323</v>
      </c>
      <c r="CM5" s="571"/>
      <c r="CN5" s="575" t="s">
        <v>324</v>
      </c>
      <c r="CO5" s="575"/>
      <c r="CP5" s="575"/>
      <c r="CQ5" s="575"/>
      <c r="CR5" s="575"/>
      <c r="CS5" s="575"/>
      <c r="CT5" s="571" t="s">
        <v>325</v>
      </c>
      <c r="CU5" s="571"/>
      <c r="CV5" s="571" t="s">
        <v>326</v>
      </c>
      <c r="CW5" s="571"/>
      <c r="CX5" s="571" t="s">
        <v>327</v>
      </c>
      <c r="CY5" s="571"/>
      <c r="CZ5" s="571" t="s">
        <v>328</v>
      </c>
      <c r="DA5" s="571"/>
      <c r="DB5" s="571" t="s">
        <v>329</v>
      </c>
      <c r="DC5" s="571"/>
      <c r="DD5" s="571" t="s">
        <v>330</v>
      </c>
      <c r="DE5" s="571"/>
      <c r="DF5" s="571" t="s">
        <v>331</v>
      </c>
      <c r="DG5" s="571"/>
      <c r="DH5" s="571" t="s">
        <v>332</v>
      </c>
      <c r="DI5" s="571"/>
      <c r="DJ5" s="571" t="s">
        <v>333</v>
      </c>
      <c r="DK5" s="571"/>
      <c r="DL5" s="571" t="s">
        <v>334</v>
      </c>
      <c r="DM5" s="571"/>
      <c r="DN5" s="571" t="s">
        <v>335</v>
      </c>
      <c r="DO5" s="571"/>
      <c r="DP5" s="571" t="s">
        <v>336</v>
      </c>
      <c r="DQ5" s="571"/>
      <c r="DR5" s="571" t="s">
        <v>337</v>
      </c>
      <c r="DS5" s="571"/>
      <c r="DT5" s="571" t="s">
        <v>338</v>
      </c>
      <c r="DU5" s="571"/>
      <c r="DV5" s="571" t="s">
        <v>339</v>
      </c>
      <c r="DW5" s="571"/>
      <c r="DX5" s="571" t="s">
        <v>340</v>
      </c>
      <c r="DY5" s="571"/>
      <c r="DZ5" s="571" t="s">
        <v>341</v>
      </c>
      <c r="EA5" s="571"/>
      <c r="EB5" s="571" t="s">
        <v>342</v>
      </c>
      <c r="EC5" s="571"/>
      <c r="ED5" s="571" t="s">
        <v>343</v>
      </c>
      <c r="EE5" s="571"/>
      <c r="EF5" s="571" t="s">
        <v>344</v>
      </c>
      <c r="EG5" s="571"/>
      <c r="EH5" s="571" t="s">
        <v>345</v>
      </c>
      <c r="EI5" s="571"/>
      <c r="EJ5" s="571" t="s">
        <v>346</v>
      </c>
      <c r="EK5" s="571"/>
      <c r="EL5" s="571" t="s">
        <v>347</v>
      </c>
      <c r="EM5" s="571"/>
      <c r="EN5" s="571" t="s">
        <v>348</v>
      </c>
      <c r="EO5" s="571"/>
      <c r="EP5" s="571" t="s">
        <v>349</v>
      </c>
      <c r="EQ5" s="571"/>
      <c r="ER5" s="571" t="s">
        <v>350</v>
      </c>
      <c r="ES5" s="571"/>
      <c r="ET5" s="577" t="s">
        <v>351</v>
      </c>
      <c r="EU5" s="577" t="s">
        <v>352</v>
      </c>
    </row>
    <row r="6" spans="1:151" ht="16.5" customHeight="1">
      <c r="A6" s="567"/>
      <c r="B6" s="568" t="s">
        <v>353</v>
      </c>
      <c r="C6" s="569"/>
      <c r="D6" s="570"/>
      <c r="E6" s="568" t="s">
        <v>354</v>
      </c>
      <c r="F6" s="569"/>
      <c r="G6" s="570"/>
      <c r="H6" s="574"/>
      <c r="I6" s="574"/>
      <c r="J6" s="571"/>
      <c r="K6" s="571"/>
      <c r="L6" s="571"/>
      <c r="M6" s="571"/>
      <c r="N6" s="571"/>
      <c r="O6" s="571"/>
      <c r="P6" s="571"/>
      <c r="Q6" s="571"/>
      <c r="R6" s="571"/>
      <c r="S6" s="571"/>
      <c r="T6" s="571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  <c r="AI6" s="571"/>
      <c r="AJ6" s="571"/>
      <c r="AK6" s="571"/>
      <c r="AL6" s="571"/>
      <c r="AM6" s="571"/>
      <c r="AN6" s="571"/>
      <c r="AO6" s="571"/>
      <c r="AP6" s="578" t="s">
        <v>355</v>
      </c>
      <c r="AQ6" s="578"/>
      <c r="AR6" s="578"/>
      <c r="AS6" s="578" t="s">
        <v>352</v>
      </c>
      <c r="AT6" s="578"/>
      <c r="AU6" s="578"/>
      <c r="AV6" s="576"/>
      <c r="AW6" s="576"/>
      <c r="AX6" s="571"/>
      <c r="AY6" s="571"/>
      <c r="AZ6" s="571"/>
      <c r="BA6" s="571"/>
      <c r="BB6" s="571"/>
      <c r="BC6" s="571"/>
      <c r="BD6" s="571"/>
      <c r="BE6" s="571"/>
      <c r="BF6" s="571"/>
      <c r="BG6" s="571"/>
      <c r="BH6" s="571"/>
      <c r="BI6" s="571"/>
      <c r="BJ6" s="571"/>
      <c r="BK6" s="571"/>
      <c r="BL6" s="571"/>
      <c r="BM6" s="571"/>
      <c r="BN6" s="571"/>
      <c r="BO6" s="571"/>
      <c r="BP6" s="571"/>
      <c r="BQ6" s="571"/>
      <c r="BR6" s="571"/>
      <c r="BS6" s="571"/>
      <c r="BT6" s="571"/>
      <c r="BU6" s="571"/>
      <c r="BV6" s="571"/>
      <c r="BW6" s="571"/>
      <c r="BX6" s="571"/>
      <c r="BY6" s="571"/>
      <c r="BZ6" s="571"/>
      <c r="CA6" s="571"/>
      <c r="CB6" s="571"/>
      <c r="CC6" s="571"/>
      <c r="CD6" s="571"/>
      <c r="CE6" s="571"/>
      <c r="CF6" s="571"/>
      <c r="CG6" s="571"/>
      <c r="CH6" s="571"/>
      <c r="CI6" s="571"/>
      <c r="CJ6" s="574"/>
      <c r="CK6" s="574"/>
      <c r="CL6" s="571"/>
      <c r="CM6" s="571"/>
      <c r="CN6" s="578" t="s">
        <v>351</v>
      </c>
      <c r="CO6" s="578"/>
      <c r="CP6" s="578"/>
      <c r="CQ6" s="578" t="s">
        <v>352</v>
      </c>
      <c r="CR6" s="578"/>
      <c r="CS6" s="578"/>
      <c r="CT6" s="571"/>
      <c r="CU6" s="571"/>
      <c r="CV6" s="571"/>
      <c r="CW6" s="571"/>
      <c r="CX6" s="571"/>
      <c r="CY6" s="571"/>
      <c r="CZ6" s="571"/>
      <c r="DA6" s="571"/>
      <c r="DB6" s="571"/>
      <c r="DC6" s="571"/>
      <c r="DD6" s="571"/>
      <c r="DE6" s="571"/>
      <c r="DF6" s="571"/>
      <c r="DG6" s="571"/>
      <c r="DH6" s="571"/>
      <c r="DI6" s="571"/>
      <c r="DJ6" s="571"/>
      <c r="DK6" s="571"/>
      <c r="DL6" s="571"/>
      <c r="DM6" s="571"/>
      <c r="DN6" s="571"/>
      <c r="DO6" s="571"/>
      <c r="DP6" s="571"/>
      <c r="DQ6" s="571"/>
      <c r="DR6" s="571"/>
      <c r="DS6" s="571"/>
      <c r="DT6" s="571"/>
      <c r="DU6" s="571"/>
      <c r="DV6" s="571"/>
      <c r="DW6" s="571"/>
      <c r="DX6" s="571"/>
      <c r="DY6" s="571"/>
      <c r="DZ6" s="571"/>
      <c r="EA6" s="571"/>
      <c r="EB6" s="571"/>
      <c r="EC6" s="571"/>
      <c r="ED6" s="571"/>
      <c r="EE6" s="571"/>
      <c r="EF6" s="571"/>
      <c r="EG6" s="571"/>
      <c r="EH6" s="571"/>
      <c r="EI6" s="571"/>
      <c r="EJ6" s="571"/>
      <c r="EK6" s="571"/>
      <c r="EL6" s="571"/>
      <c r="EM6" s="571"/>
      <c r="EN6" s="571"/>
      <c r="EO6" s="571"/>
      <c r="EP6" s="571"/>
      <c r="EQ6" s="571"/>
      <c r="ER6" s="571"/>
      <c r="ES6" s="571"/>
      <c r="ET6" s="577"/>
      <c r="EU6" s="577"/>
    </row>
    <row r="7" spans="1:151" ht="33" customHeight="1">
      <c r="A7" s="567"/>
      <c r="B7" s="132" t="s">
        <v>356</v>
      </c>
      <c r="C7" s="132" t="s">
        <v>357</v>
      </c>
      <c r="D7" s="132" t="s">
        <v>358</v>
      </c>
      <c r="E7" s="132" t="s">
        <v>359</v>
      </c>
      <c r="F7" s="132" t="s">
        <v>360</v>
      </c>
      <c r="G7" s="132" t="s">
        <v>358</v>
      </c>
      <c r="H7" s="132" t="s">
        <v>353</v>
      </c>
      <c r="I7" s="132" t="s">
        <v>361</v>
      </c>
      <c r="J7" s="132" t="s">
        <v>351</v>
      </c>
      <c r="K7" s="132" t="s">
        <v>362</v>
      </c>
      <c r="L7" s="132" t="s">
        <v>351</v>
      </c>
      <c r="M7" s="132" t="s">
        <v>363</v>
      </c>
      <c r="N7" s="132" t="s">
        <v>351</v>
      </c>
      <c r="O7" s="132" t="s">
        <v>362</v>
      </c>
      <c r="P7" s="132" t="s">
        <v>355</v>
      </c>
      <c r="Q7" s="132" t="s">
        <v>362</v>
      </c>
      <c r="R7" s="132" t="s">
        <v>355</v>
      </c>
      <c r="S7" s="132" t="s">
        <v>362</v>
      </c>
      <c r="T7" s="132" t="s">
        <v>355</v>
      </c>
      <c r="U7" s="132" t="s">
        <v>361</v>
      </c>
      <c r="V7" s="132" t="s">
        <v>355</v>
      </c>
      <c r="W7" s="132" t="s">
        <v>362</v>
      </c>
      <c r="X7" s="132" t="s">
        <v>355</v>
      </c>
      <c r="Y7" s="132" t="s">
        <v>362</v>
      </c>
      <c r="Z7" s="132" t="s">
        <v>353</v>
      </c>
      <c r="AA7" s="132" t="s">
        <v>361</v>
      </c>
      <c r="AB7" s="132" t="s">
        <v>351</v>
      </c>
      <c r="AC7" s="132" t="s">
        <v>361</v>
      </c>
      <c r="AD7" s="132" t="s">
        <v>351</v>
      </c>
      <c r="AE7" s="132" t="s">
        <v>362</v>
      </c>
      <c r="AF7" s="132" t="s">
        <v>355</v>
      </c>
      <c r="AG7" s="132" t="s">
        <v>361</v>
      </c>
      <c r="AH7" s="132" t="s">
        <v>355</v>
      </c>
      <c r="AI7" s="132" t="s">
        <v>361</v>
      </c>
      <c r="AJ7" s="132" t="s">
        <v>351</v>
      </c>
      <c r="AK7" s="132" t="s">
        <v>362</v>
      </c>
      <c r="AL7" s="132" t="s">
        <v>355</v>
      </c>
      <c r="AM7" s="132" t="s">
        <v>362</v>
      </c>
      <c r="AN7" s="132" t="s">
        <v>353</v>
      </c>
      <c r="AO7" s="132" t="s">
        <v>362</v>
      </c>
      <c r="AP7" s="132" t="s">
        <v>356</v>
      </c>
      <c r="AQ7" s="132" t="s">
        <v>357</v>
      </c>
      <c r="AR7" s="132" t="s">
        <v>364</v>
      </c>
      <c r="AS7" s="132" t="s">
        <v>356</v>
      </c>
      <c r="AT7" s="132" t="s">
        <v>357</v>
      </c>
      <c r="AU7" s="132" t="s">
        <v>358</v>
      </c>
      <c r="AV7" s="132" t="s">
        <v>355</v>
      </c>
      <c r="AW7" s="132" t="s">
        <v>363</v>
      </c>
      <c r="AX7" s="132" t="s">
        <v>355</v>
      </c>
      <c r="AY7" s="132" t="s">
        <v>363</v>
      </c>
      <c r="AZ7" s="132" t="s">
        <v>353</v>
      </c>
      <c r="BA7" s="132" t="s">
        <v>361</v>
      </c>
      <c r="BB7" s="132" t="s">
        <v>351</v>
      </c>
      <c r="BC7" s="132" t="s">
        <v>363</v>
      </c>
      <c r="BD7" s="132" t="s">
        <v>355</v>
      </c>
      <c r="BE7" s="132" t="s">
        <v>361</v>
      </c>
      <c r="BF7" s="132" t="s">
        <v>351</v>
      </c>
      <c r="BG7" s="132" t="s">
        <v>362</v>
      </c>
      <c r="BH7" s="132" t="s">
        <v>355</v>
      </c>
      <c r="BI7" s="132" t="s">
        <v>362</v>
      </c>
      <c r="BJ7" s="132" t="s">
        <v>355</v>
      </c>
      <c r="BK7" s="132" t="s">
        <v>361</v>
      </c>
      <c r="BL7" s="132" t="s">
        <v>351</v>
      </c>
      <c r="BM7" s="132" t="s">
        <v>363</v>
      </c>
      <c r="BN7" s="132" t="s">
        <v>355</v>
      </c>
      <c r="BO7" s="132" t="s">
        <v>362</v>
      </c>
      <c r="BP7" s="132" t="s">
        <v>355</v>
      </c>
      <c r="BQ7" s="132" t="s">
        <v>362</v>
      </c>
      <c r="BR7" s="132" t="s">
        <v>351</v>
      </c>
      <c r="BS7" s="132" t="s">
        <v>362</v>
      </c>
      <c r="BT7" s="132" t="s">
        <v>355</v>
      </c>
      <c r="BU7" s="132" t="s">
        <v>361</v>
      </c>
      <c r="BV7" s="132" t="s">
        <v>355</v>
      </c>
      <c r="BW7" s="132" t="s">
        <v>362</v>
      </c>
      <c r="BX7" s="132" t="s">
        <v>355</v>
      </c>
      <c r="BY7" s="132" t="s">
        <v>362</v>
      </c>
      <c r="BZ7" s="132" t="s">
        <v>351</v>
      </c>
      <c r="CA7" s="132" t="s">
        <v>362</v>
      </c>
      <c r="CB7" s="132" t="s">
        <v>355</v>
      </c>
      <c r="CC7" s="132" t="s">
        <v>363</v>
      </c>
      <c r="CD7" s="132" t="s">
        <v>355</v>
      </c>
      <c r="CE7" s="132" t="s">
        <v>363</v>
      </c>
      <c r="CF7" s="132" t="s">
        <v>351</v>
      </c>
      <c r="CG7" s="132" t="s">
        <v>361</v>
      </c>
      <c r="CH7" s="132" t="s">
        <v>353</v>
      </c>
      <c r="CI7" s="132" t="s">
        <v>361</v>
      </c>
      <c r="CJ7" s="132" t="s">
        <v>353</v>
      </c>
      <c r="CK7" s="132" t="s">
        <v>361</v>
      </c>
      <c r="CL7" s="132" t="s">
        <v>355</v>
      </c>
      <c r="CM7" s="132" t="s">
        <v>361</v>
      </c>
      <c r="CN7" s="132" t="s">
        <v>359</v>
      </c>
      <c r="CO7" s="132" t="s">
        <v>365</v>
      </c>
      <c r="CP7" s="132" t="s">
        <v>364</v>
      </c>
      <c r="CQ7" s="132" t="s">
        <v>356</v>
      </c>
      <c r="CR7" s="132" t="s">
        <v>366</v>
      </c>
      <c r="CS7" s="132" t="s">
        <v>367</v>
      </c>
      <c r="CT7" s="132" t="s">
        <v>351</v>
      </c>
      <c r="CU7" s="132" t="s">
        <v>363</v>
      </c>
      <c r="CV7" s="132" t="s">
        <v>351</v>
      </c>
      <c r="CW7" s="132" t="s">
        <v>361</v>
      </c>
      <c r="CX7" s="132" t="s">
        <v>351</v>
      </c>
      <c r="CY7" s="132" t="s">
        <v>362</v>
      </c>
      <c r="CZ7" s="132" t="s">
        <v>351</v>
      </c>
      <c r="DA7" s="132" t="s">
        <v>363</v>
      </c>
      <c r="DB7" s="132" t="s">
        <v>355</v>
      </c>
      <c r="DC7" s="132" t="s">
        <v>363</v>
      </c>
      <c r="DD7" s="132" t="s">
        <v>355</v>
      </c>
      <c r="DE7" s="132" t="s">
        <v>361</v>
      </c>
      <c r="DF7" s="132" t="s">
        <v>353</v>
      </c>
      <c r="DG7" s="132" t="s">
        <v>363</v>
      </c>
      <c r="DH7" s="132" t="s">
        <v>355</v>
      </c>
      <c r="DI7" s="132" t="s">
        <v>363</v>
      </c>
      <c r="DJ7" s="132" t="s">
        <v>351</v>
      </c>
      <c r="DK7" s="132" t="s">
        <v>361</v>
      </c>
      <c r="DL7" s="132" t="s">
        <v>355</v>
      </c>
      <c r="DM7" s="132" t="s">
        <v>363</v>
      </c>
      <c r="DN7" s="132" t="s">
        <v>351</v>
      </c>
      <c r="DO7" s="132" t="s">
        <v>361</v>
      </c>
      <c r="DP7" s="132" t="s">
        <v>351</v>
      </c>
      <c r="DQ7" s="132" t="s">
        <v>368</v>
      </c>
      <c r="DR7" s="132" t="s">
        <v>353</v>
      </c>
      <c r="DS7" s="132" t="s">
        <v>362</v>
      </c>
      <c r="DT7" s="132" t="s">
        <v>351</v>
      </c>
      <c r="DU7" s="132" t="s">
        <v>362</v>
      </c>
      <c r="DV7" s="132" t="s">
        <v>353</v>
      </c>
      <c r="DW7" s="132" t="s">
        <v>361</v>
      </c>
      <c r="DX7" s="132" t="s">
        <v>355</v>
      </c>
      <c r="DY7" s="132" t="s">
        <v>362</v>
      </c>
      <c r="DZ7" s="132" t="s">
        <v>353</v>
      </c>
      <c r="EA7" s="132" t="s">
        <v>361</v>
      </c>
      <c r="EB7" s="132" t="s">
        <v>353</v>
      </c>
      <c r="EC7" s="132" t="s">
        <v>361</v>
      </c>
      <c r="ED7" s="132" t="s">
        <v>351</v>
      </c>
      <c r="EE7" s="132" t="s">
        <v>363</v>
      </c>
      <c r="EF7" s="132" t="s">
        <v>355</v>
      </c>
      <c r="EG7" s="132" t="s">
        <v>361</v>
      </c>
      <c r="EH7" s="132" t="s">
        <v>355</v>
      </c>
      <c r="EI7" s="132" t="s">
        <v>361</v>
      </c>
      <c r="EJ7" s="132" t="s">
        <v>351</v>
      </c>
      <c r="EK7" s="132" t="s">
        <v>362</v>
      </c>
      <c r="EL7" s="132" t="s">
        <v>355</v>
      </c>
      <c r="EM7" s="132" t="s">
        <v>362</v>
      </c>
      <c r="EN7" s="132" t="s">
        <v>355</v>
      </c>
      <c r="EO7" s="132" t="s">
        <v>361</v>
      </c>
      <c r="EP7" s="132" t="s">
        <v>353</v>
      </c>
      <c r="EQ7" s="132" t="s">
        <v>362</v>
      </c>
      <c r="ER7" s="132" t="s">
        <v>355</v>
      </c>
      <c r="ES7" s="132" t="s">
        <v>361</v>
      </c>
      <c r="ET7" s="577"/>
      <c r="EU7" s="577"/>
    </row>
    <row r="8" spans="1:151" s="123" customFormat="1" ht="20.25" customHeight="1">
      <c r="A8" s="38">
        <v>2017</v>
      </c>
      <c r="B8" s="82">
        <v>0</v>
      </c>
      <c r="C8" s="83">
        <v>0</v>
      </c>
      <c r="D8" s="83">
        <v>0</v>
      </c>
      <c r="E8" s="83">
        <v>0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  <c r="N8" s="83">
        <v>0</v>
      </c>
      <c r="O8" s="83">
        <v>0</v>
      </c>
      <c r="P8" s="83">
        <v>0</v>
      </c>
      <c r="Q8" s="83">
        <v>0</v>
      </c>
      <c r="R8" s="83">
        <v>0</v>
      </c>
      <c r="S8" s="83">
        <v>0</v>
      </c>
      <c r="T8" s="83">
        <v>0</v>
      </c>
      <c r="U8" s="83">
        <v>0</v>
      </c>
      <c r="V8" s="83">
        <v>0</v>
      </c>
      <c r="W8" s="83">
        <v>0</v>
      </c>
      <c r="X8" s="83">
        <v>0</v>
      </c>
      <c r="Y8" s="83">
        <v>0</v>
      </c>
      <c r="Z8" s="83">
        <v>0</v>
      </c>
      <c r="AA8" s="83">
        <v>0</v>
      </c>
      <c r="AB8" s="83">
        <v>0</v>
      </c>
      <c r="AC8" s="83">
        <v>0</v>
      </c>
      <c r="AD8" s="83">
        <v>0</v>
      </c>
      <c r="AE8" s="83">
        <v>0</v>
      </c>
      <c r="AF8" s="83">
        <v>0</v>
      </c>
      <c r="AG8" s="83">
        <v>0</v>
      </c>
      <c r="AH8" s="83">
        <v>0</v>
      </c>
      <c r="AI8" s="83">
        <v>0</v>
      </c>
      <c r="AJ8" s="83">
        <v>0</v>
      </c>
      <c r="AK8" s="83">
        <v>0</v>
      </c>
      <c r="AL8" s="83">
        <v>0</v>
      </c>
      <c r="AM8" s="83">
        <v>0</v>
      </c>
      <c r="AN8" s="83">
        <v>0</v>
      </c>
      <c r="AO8" s="83">
        <v>0</v>
      </c>
      <c r="AP8" s="83">
        <v>0</v>
      </c>
      <c r="AQ8" s="83">
        <v>0</v>
      </c>
      <c r="AR8" s="83">
        <v>0</v>
      </c>
      <c r="AS8" s="83">
        <v>0</v>
      </c>
      <c r="AT8" s="83">
        <v>0</v>
      </c>
      <c r="AU8" s="83">
        <v>0</v>
      </c>
      <c r="AV8" s="83">
        <v>79</v>
      </c>
      <c r="AW8" s="83">
        <v>0</v>
      </c>
      <c r="AX8" s="83">
        <v>53</v>
      </c>
      <c r="AY8" s="83">
        <v>0</v>
      </c>
      <c r="AZ8" s="83">
        <v>0</v>
      </c>
      <c r="BA8" s="83">
        <v>0</v>
      </c>
      <c r="BB8" s="83">
        <v>0</v>
      </c>
      <c r="BC8" s="83">
        <v>0</v>
      </c>
      <c r="BD8" s="83">
        <v>0</v>
      </c>
      <c r="BE8" s="83">
        <v>0</v>
      </c>
      <c r="BF8" s="83">
        <v>0</v>
      </c>
      <c r="BG8" s="83">
        <v>0</v>
      </c>
      <c r="BH8" s="83">
        <v>0</v>
      </c>
      <c r="BI8" s="83">
        <v>0</v>
      </c>
      <c r="BJ8" s="83">
        <v>0</v>
      </c>
      <c r="BK8" s="83">
        <v>0</v>
      </c>
      <c r="BL8" s="83">
        <v>4</v>
      </c>
      <c r="BM8" s="83">
        <v>0</v>
      </c>
      <c r="BN8" s="83">
        <v>0</v>
      </c>
      <c r="BO8" s="83">
        <v>0</v>
      </c>
      <c r="BP8" s="83">
        <v>11</v>
      </c>
      <c r="BQ8" s="83">
        <v>0</v>
      </c>
      <c r="BR8" s="83">
        <v>0</v>
      </c>
      <c r="BS8" s="83">
        <v>0</v>
      </c>
      <c r="BT8" s="83">
        <v>0</v>
      </c>
      <c r="BU8" s="83">
        <v>0</v>
      </c>
      <c r="BV8" s="83">
        <v>0</v>
      </c>
      <c r="BW8" s="83">
        <v>0</v>
      </c>
      <c r="BX8" s="83">
        <v>0</v>
      </c>
      <c r="BY8" s="83">
        <v>0</v>
      </c>
      <c r="BZ8" s="83">
        <v>0</v>
      </c>
      <c r="CA8" s="83">
        <v>0</v>
      </c>
      <c r="CB8" s="83">
        <v>0</v>
      </c>
      <c r="CC8" s="83">
        <v>0</v>
      </c>
      <c r="CD8" s="83">
        <v>0</v>
      </c>
      <c r="CE8" s="83">
        <v>0</v>
      </c>
      <c r="CF8" s="83">
        <v>4</v>
      </c>
      <c r="CG8" s="83">
        <v>0</v>
      </c>
      <c r="CH8" s="83">
        <v>0</v>
      </c>
      <c r="CI8" s="83">
        <v>0</v>
      </c>
      <c r="CJ8" s="83">
        <v>0</v>
      </c>
      <c r="CK8" s="83">
        <v>0</v>
      </c>
      <c r="CL8" s="83">
        <v>0</v>
      </c>
      <c r="CM8" s="83">
        <v>0</v>
      </c>
      <c r="CN8" s="83">
        <v>0</v>
      </c>
      <c r="CO8" s="83">
        <v>0</v>
      </c>
      <c r="CP8" s="83">
        <v>0</v>
      </c>
      <c r="CQ8" s="83">
        <v>0</v>
      </c>
      <c r="CR8" s="83">
        <v>0</v>
      </c>
      <c r="CS8" s="83">
        <v>0</v>
      </c>
      <c r="CT8" s="83">
        <v>0</v>
      </c>
      <c r="CU8" s="83">
        <v>0</v>
      </c>
      <c r="CV8" s="83">
        <v>0</v>
      </c>
      <c r="CW8" s="83">
        <v>0</v>
      </c>
      <c r="CX8" s="83">
        <v>0</v>
      </c>
      <c r="CY8" s="83">
        <v>0</v>
      </c>
      <c r="CZ8" s="83">
        <v>0</v>
      </c>
      <c r="DA8" s="83">
        <v>0</v>
      </c>
      <c r="DB8" s="83">
        <v>0</v>
      </c>
      <c r="DC8" s="83">
        <v>0</v>
      </c>
      <c r="DD8" s="83">
        <v>0</v>
      </c>
      <c r="DE8" s="83">
        <v>0</v>
      </c>
      <c r="DF8" s="83">
        <v>0</v>
      </c>
      <c r="DG8" s="83">
        <v>0</v>
      </c>
      <c r="DH8" s="83">
        <v>0</v>
      </c>
      <c r="DI8" s="83">
        <v>0</v>
      </c>
      <c r="DJ8" s="83">
        <v>0</v>
      </c>
      <c r="DK8" s="83">
        <v>0</v>
      </c>
      <c r="DL8" s="83">
        <v>33</v>
      </c>
      <c r="DM8" s="83">
        <v>0</v>
      </c>
      <c r="DN8" s="83">
        <v>0</v>
      </c>
      <c r="DO8" s="83">
        <v>0</v>
      </c>
      <c r="DP8" s="83">
        <v>0</v>
      </c>
      <c r="DQ8" s="83">
        <v>0</v>
      </c>
      <c r="DR8" s="83">
        <v>0</v>
      </c>
      <c r="DS8" s="83">
        <v>0</v>
      </c>
      <c r="DT8" s="83">
        <v>1</v>
      </c>
      <c r="DU8" s="83">
        <v>0</v>
      </c>
      <c r="DV8" s="83">
        <v>0</v>
      </c>
      <c r="DW8" s="83">
        <v>0</v>
      </c>
      <c r="DX8" s="83">
        <v>0</v>
      </c>
      <c r="DY8" s="83">
        <v>0</v>
      </c>
      <c r="DZ8" s="83">
        <v>0</v>
      </c>
      <c r="EA8" s="83">
        <v>0</v>
      </c>
      <c r="EB8" s="83">
        <v>0</v>
      </c>
      <c r="EC8" s="83">
        <v>0</v>
      </c>
      <c r="ED8" s="83">
        <v>0</v>
      </c>
      <c r="EE8" s="83">
        <v>0</v>
      </c>
      <c r="EF8" s="83">
        <v>0</v>
      </c>
      <c r="EG8" s="83">
        <v>0</v>
      </c>
      <c r="EH8" s="83">
        <v>0</v>
      </c>
      <c r="EI8" s="83">
        <v>0</v>
      </c>
      <c r="EJ8" s="83">
        <v>0</v>
      </c>
      <c r="EK8" s="83">
        <v>0</v>
      </c>
      <c r="EL8" s="83">
        <v>0</v>
      </c>
      <c r="EM8" s="83">
        <v>0</v>
      </c>
      <c r="EN8" s="83">
        <v>0</v>
      </c>
      <c r="EO8" s="83">
        <v>0</v>
      </c>
      <c r="EP8" s="83">
        <v>0</v>
      </c>
      <c r="EQ8" s="83">
        <v>0</v>
      </c>
      <c r="ER8" s="83">
        <v>0</v>
      </c>
      <c r="ES8" s="83">
        <v>0</v>
      </c>
      <c r="ET8" s="83">
        <v>2</v>
      </c>
      <c r="EU8" s="96">
        <v>0</v>
      </c>
    </row>
    <row r="9" spans="1:151" s="123" customFormat="1" ht="20.25" customHeight="1">
      <c r="A9" s="38">
        <v>2018</v>
      </c>
      <c r="B9" s="82">
        <v>0</v>
      </c>
      <c r="C9" s="83">
        <v>0</v>
      </c>
      <c r="D9" s="83">
        <v>0</v>
      </c>
      <c r="E9" s="83">
        <v>0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  <c r="P9" s="83">
        <v>0</v>
      </c>
      <c r="Q9" s="83">
        <v>0</v>
      </c>
      <c r="R9" s="83">
        <v>0</v>
      </c>
      <c r="S9" s="83">
        <v>0</v>
      </c>
      <c r="T9" s="83">
        <v>0</v>
      </c>
      <c r="U9" s="83">
        <v>0</v>
      </c>
      <c r="V9" s="83">
        <v>0</v>
      </c>
      <c r="W9" s="83">
        <v>0</v>
      </c>
      <c r="X9" s="83">
        <v>0</v>
      </c>
      <c r="Y9" s="83">
        <v>0</v>
      </c>
      <c r="Z9" s="83">
        <v>0</v>
      </c>
      <c r="AA9" s="83">
        <v>0</v>
      </c>
      <c r="AB9" s="83">
        <v>0</v>
      </c>
      <c r="AC9" s="83">
        <v>0</v>
      </c>
      <c r="AD9" s="83">
        <v>0</v>
      </c>
      <c r="AE9" s="83">
        <v>0</v>
      </c>
      <c r="AF9" s="83">
        <v>0</v>
      </c>
      <c r="AG9" s="83">
        <v>0</v>
      </c>
      <c r="AH9" s="83">
        <v>0</v>
      </c>
      <c r="AI9" s="83">
        <v>0</v>
      </c>
      <c r="AJ9" s="83">
        <v>0</v>
      </c>
      <c r="AK9" s="83">
        <v>0</v>
      </c>
      <c r="AL9" s="83">
        <v>0</v>
      </c>
      <c r="AM9" s="83">
        <v>0</v>
      </c>
      <c r="AN9" s="83">
        <v>0</v>
      </c>
      <c r="AO9" s="83">
        <v>0</v>
      </c>
      <c r="AP9" s="83">
        <v>0</v>
      </c>
      <c r="AQ9" s="83">
        <v>0</v>
      </c>
      <c r="AR9" s="83">
        <v>0</v>
      </c>
      <c r="AS9" s="83">
        <v>0</v>
      </c>
      <c r="AT9" s="83">
        <v>0</v>
      </c>
      <c r="AU9" s="83">
        <v>0</v>
      </c>
      <c r="AV9" s="83">
        <v>81</v>
      </c>
      <c r="AW9" s="83">
        <v>3</v>
      </c>
      <c r="AX9" s="83">
        <v>37</v>
      </c>
      <c r="AY9" s="83">
        <v>0</v>
      </c>
      <c r="AZ9" s="83">
        <v>0</v>
      </c>
      <c r="BA9" s="83">
        <v>0</v>
      </c>
      <c r="BB9" s="83">
        <v>0</v>
      </c>
      <c r="BC9" s="83">
        <v>0</v>
      </c>
      <c r="BD9" s="83">
        <v>1</v>
      </c>
      <c r="BE9" s="83">
        <v>0</v>
      </c>
      <c r="BF9" s="83">
        <v>0</v>
      </c>
      <c r="BG9" s="83">
        <v>0</v>
      </c>
      <c r="BH9" s="83">
        <v>0</v>
      </c>
      <c r="BI9" s="83">
        <v>0</v>
      </c>
      <c r="BJ9" s="83">
        <v>0</v>
      </c>
      <c r="BK9" s="83">
        <v>0</v>
      </c>
      <c r="BL9" s="83">
        <v>1</v>
      </c>
      <c r="BM9" s="83">
        <v>0</v>
      </c>
      <c r="BN9" s="83">
        <v>1</v>
      </c>
      <c r="BO9" s="83">
        <v>0</v>
      </c>
      <c r="BP9" s="83">
        <v>15</v>
      </c>
      <c r="BQ9" s="83">
        <v>0</v>
      </c>
      <c r="BR9" s="83">
        <v>0</v>
      </c>
      <c r="BS9" s="83">
        <v>0</v>
      </c>
      <c r="BT9" s="83">
        <v>0</v>
      </c>
      <c r="BU9" s="83">
        <v>0</v>
      </c>
      <c r="BV9" s="83">
        <v>0</v>
      </c>
      <c r="BW9" s="83">
        <v>0</v>
      </c>
      <c r="BX9" s="83">
        <v>0</v>
      </c>
      <c r="BY9" s="83">
        <v>0</v>
      </c>
      <c r="BZ9" s="83">
        <v>0</v>
      </c>
      <c r="CA9" s="83">
        <v>0</v>
      </c>
      <c r="CB9" s="83">
        <v>0</v>
      </c>
      <c r="CC9" s="83">
        <v>0</v>
      </c>
      <c r="CD9" s="83">
        <v>0</v>
      </c>
      <c r="CE9" s="83">
        <v>0</v>
      </c>
      <c r="CF9" s="83">
        <v>3</v>
      </c>
      <c r="CG9" s="83">
        <v>0</v>
      </c>
      <c r="CH9" s="83">
        <v>0</v>
      </c>
      <c r="CI9" s="83">
        <v>0</v>
      </c>
      <c r="CJ9" s="83">
        <v>0</v>
      </c>
      <c r="CK9" s="83">
        <v>0</v>
      </c>
      <c r="CL9" s="83">
        <v>0</v>
      </c>
      <c r="CM9" s="83">
        <v>0</v>
      </c>
      <c r="CN9" s="83">
        <v>0</v>
      </c>
      <c r="CO9" s="83">
        <v>0</v>
      </c>
      <c r="CP9" s="83">
        <v>0</v>
      </c>
      <c r="CQ9" s="83">
        <v>0</v>
      </c>
      <c r="CR9" s="83">
        <v>0</v>
      </c>
      <c r="CS9" s="83">
        <v>0</v>
      </c>
      <c r="CT9" s="83">
        <v>0</v>
      </c>
      <c r="CU9" s="83">
        <v>0</v>
      </c>
      <c r="CV9" s="83">
        <v>0</v>
      </c>
      <c r="CW9" s="83">
        <v>0</v>
      </c>
      <c r="CX9" s="83">
        <v>0</v>
      </c>
      <c r="CY9" s="83">
        <v>0</v>
      </c>
      <c r="CZ9" s="83">
        <v>0</v>
      </c>
      <c r="DA9" s="83">
        <v>0</v>
      </c>
      <c r="DB9" s="83">
        <v>0</v>
      </c>
      <c r="DC9" s="83">
        <v>0</v>
      </c>
      <c r="DD9" s="83">
        <v>0</v>
      </c>
      <c r="DE9" s="83">
        <v>0</v>
      </c>
      <c r="DF9" s="83">
        <v>0</v>
      </c>
      <c r="DG9" s="83">
        <v>0</v>
      </c>
      <c r="DH9" s="83">
        <v>0</v>
      </c>
      <c r="DI9" s="83">
        <v>0</v>
      </c>
      <c r="DJ9" s="83">
        <v>0</v>
      </c>
      <c r="DK9" s="83">
        <v>0</v>
      </c>
      <c r="DL9" s="83">
        <v>16</v>
      </c>
      <c r="DM9" s="83">
        <v>0</v>
      </c>
      <c r="DN9" s="83">
        <v>0</v>
      </c>
      <c r="DO9" s="83">
        <v>0</v>
      </c>
      <c r="DP9" s="83">
        <v>0</v>
      </c>
      <c r="DQ9" s="83">
        <v>0</v>
      </c>
      <c r="DR9" s="83">
        <v>0</v>
      </c>
      <c r="DS9" s="83">
        <v>0</v>
      </c>
      <c r="DT9" s="83">
        <v>0</v>
      </c>
      <c r="DU9" s="83">
        <v>0</v>
      </c>
      <c r="DV9" s="83">
        <v>0</v>
      </c>
      <c r="DW9" s="83">
        <v>0</v>
      </c>
      <c r="DX9" s="83">
        <v>0</v>
      </c>
      <c r="DY9" s="83">
        <v>0</v>
      </c>
      <c r="DZ9" s="83">
        <v>0</v>
      </c>
      <c r="EA9" s="83">
        <v>0</v>
      </c>
      <c r="EB9" s="83">
        <v>0</v>
      </c>
      <c r="EC9" s="83">
        <v>0</v>
      </c>
      <c r="ED9" s="83">
        <v>0</v>
      </c>
      <c r="EE9" s="83">
        <v>0</v>
      </c>
      <c r="EF9" s="83">
        <v>0</v>
      </c>
      <c r="EG9" s="83">
        <v>0</v>
      </c>
      <c r="EH9" s="83">
        <v>0</v>
      </c>
      <c r="EI9" s="83">
        <v>0</v>
      </c>
      <c r="EJ9" s="83">
        <v>0</v>
      </c>
      <c r="EK9" s="83">
        <v>0</v>
      </c>
      <c r="EL9" s="83">
        <v>0</v>
      </c>
      <c r="EM9" s="83">
        <v>0</v>
      </c>
      <c r="EN9" s="83">
        <v>0</v>
      </c>
      <c r="EO9" s="83">
        <v>0</v>
      </c>
      <c r="EP9" s="83">
        <v>0</v>
      </c>
      <c r="EQ9" s="83">
        <v>0</v>
      </c>
      <c r="ER9" s="83">
        <v>0</v>
      </c>
      <c r="ES9" s="83">
        <v>0</v>
      </c>
      <c r="ET9" s="83">
        <v>2</v>
      </c>
      <c r="EU9" s="96">
        <v>1</v>
      </c>
    </row>
    <row r="10" spans="1:151" s="123" customFormat="1" ht="20.25" customHeight="1">
      <c r="A10" s="38">
        <v>2019</v>
      </c>
      <c r="B10" s="82">
        <v>0</v>
      </c>
      <c r="C10" s="83">
        <v>0</v>
      </c>
      <c r="D10" s="83">
        <v>0</v>
      </c>
      <c r="E10" s="83">
        <v>0</v>
      </c>
      <c r="F10" s="83">
        <v>0</v>
      </c>
      <c r="G10" s="83">
        <v>0</v>
      </c>
      <c r="H10" s="83">
        <v>0</v>
      </c>
      <c r="I10" s="83">
        <v>0</v>
      </c>
      <c r="J10" s="83">
        <v>0</v>
      </c>
      <c r="K10" s="83">
        <v>0</v>
      </c>
      <c r="L10" s="83">
        <v>0</v>
      </c>
      <c r="M10" s="83">
        <v>0</v>
      </c>
      <c r="N10" s="83">
        <v>0</v>
      </c>
      <c r="O10" s="83">
        <v>0</v>
      </c>
      <c r="P10" s="83">
        <v>0</v>
      </c>
      <c r="Q10" s="83">
        <v>0</v>
      </c>
      <c r="R10" s="83">
        <v>0</v>
      </c>
      <c r="S10" s="83">
        <v>0</v>
      </c>
      <c r="T10" s="83">
        <v>0</v>
      </c>
      <c r="U10" s="83">
        <v>0</v>
      </c>
      <c r="V10" s="83">
        <v>0</v>
      </c>
      <c r="W10" s="83">
        <v>0</v>
      </c>
      <c r="X10" s="83">
        <v>0</v>
      </c>
      <c r="Y10" s="83">
        <v>0</v>
      </c>
      <c r="Z10" s="83">
        <v>0</v>
      </c>
      <c r="AA10" s="83">
        <v>0</v>
      </c>
      <c r="AB10" s="83">
        <v>0</v>
      </c>
      <c r="AC10" s="83">
        <v>0</v>
      </c>
      <c r="AD10" s="83">
        <v>0</v>
      </c>
      <c r="AE10" s="83">
        <v>0</v>
      </c>
      <c r="AF10" s="83">
        <v>0</v>
      </c>
      <c r="AG10" s="83">
        <v>0</v>
      </c>
      <c r="AH10" s="83">
        <v>0</v>
      </c>
      <c r="AI10" s="83">
        <v>0</v>
      </c>
      <c r="AJ10" s="83">
        <v>0</v>
      </c>
      <c r="AK10" s="83">
        <v>0</v>
      </c>
      <c r="AL10" s="83">
        <v>0</v>
      </c>
      <c r="AM10" s="83">
        <v>0</v>
      </c>
      <c r="AN10" s="83">
        <v>0</v>
      </c>
      <c r="AO10" s="83">
        <v>0</v>
      </c>
      <c r="AP10" s="83">
        <v>0</v>
      </c>
      <c r="AQ10" s="83">
        <v>0</v>
      </c>
      <c r="AR10" s="83">
        <v>0</v>
      </c>
      <c r="AS10" s="83">
        <v>0</v>
      </c>
      <c r="AT10" s="83">
        <v>0</v>
      </c>
      <c r="AU10" s="83">
        <v>0</v>
      </c>
      <c r="AV10" s="83">
        <v>84</v>
      </c>
      <c r="AW10" s="83">
        <v>0</v>
      </c>
      <c r="AX10" s="83">
        <v>41</v>
      </c>
      <c r="AY10" s="83">
        <v>0</v>
      </c>
      <c r="AZ10" s="83">
        <v>3</v>
      </c>
      <c r="BA10" s="83">
        <v>0</v>
      </c>
      <c r="BB10" s="83">
        <v>0</v>
      </c>
      <c r="BC10" s="83">
        <v>0</v>
      </c>
      <c r="BD10" s="83">
        <v>0</v>
      </c>
      <c r="BE10" s="83">
        <v>0</v>
      </c>
      <c r="BF10" s="83">
        <v>0</v>
      </c>
      <c r="BG10" s="83">
        <v>0</v>
      </c>
      <c r="BH10" s="83">
        <v>0</v>
      </c>
      <c r="BI10" s="83">
        <v>0</v>
      </c>
      <c r="BJ10" s="83">
        <v>1</v>
      </c>
      <c r="BK10" s="83">
        <v>0</v>
      </c>
      <c r="BL10" s="83">
        <v>4</v>
      </c>
      <c r="BM10" s="83">
        <v>0</v>
      </c>
      <c r="BN10" s="83">
        <v>0</v>
      </c>
      <c r="BO10" s="83">
        <v>0</v>
      </c>
      <c r="BP10" s="83">
        <v>13</v>
      </c>
      <c r="BQ10" s="83">
        <v>0</v>
      </c>
      <c r="BR10" s="83">
        <v>1</v>
      </c>
      <c r="BS10" s="83">
        <v>0</v>
      </c>
      <c r="BT10" s="83">
        <v>0</v>
      </c>
      <c r="BU10" s="83">
        <v>0</v>
      </c>
      <c r="BV10" s="83">
        <v>0</v>
      </c>
      <c r="BW10" s="83">
        <v>0</v>
      </c>
      <c r="BX10" s="83">
        <v>0</v>
      </c>
      <c r="BY10" s="83">
        <v>0</v>
      </c>
      <c r="BZ10" s="83">
        <v>0</v>
      </c>
      <c r="CA10" s="83">
        <v>0</v>
      </c>
      <c r="CB10" s="83">
        <v>0</v>
      </c>
      <c r="CC10" s="83">
        <v>0</v>
      </c>
      <c r="CD10" s="83">
        <v>0</v>
      </c>
      <c r="CE10" s="83">
        <v>0</v>
      </c>
      <c r="CF10" s="83">
        <v>8</v>
      </c>
      <c r="CG10" s="83">
        <v>0</v>
      </c>
      <c r="CH10" s="83">
        <v>0</v>
      </c>
      <c r="CI10" s="83">
        <v>0</v>
      </c>
      <c r="CJ10" s="83">
        <v>0</v>
      </c>
      <c r="CK10" s="83">
        <v>0</v>
      </c>
      <c r="CL10" s="83">
        <v>0</v>
      </c>
      <c r="CM10" s="83">
        <v>0</v>
      </c>
      <c r="CN10" s="83">
        <v>0</v>
      </c>
      <c r="CO10" s="83">
        <v>0</v>
      </c>
      <c r="CP10" s="83">
        <v>0</v>
      </c>
      <c r="CQ10" s="83">
        <v>0</v>
      </c>
      <c r="CR10" s="83">
        <v>0</v>
      </c>
      <c r="CS10" s="83">
        <v>0</v>
      </c>
      <c r="CT10" s="83">
        <v>0</v>
      </c>
      <c r="CU10" s="83">
        <v>0</v>
      </c>
      <c r="CV10" s="83">
        <v>0</v>
      </c>
      <c r="CW10" s="83">
        <v>0</v>
      </c>
      <c r="CX10" s="83">
        <v>0</v>
      </c>
      <c r="CY10" s="83">
        <v>0</v>
      </c>
      <c r="CZ10" s="83">
        <v>0</v>
      </c>
      <c r="DA10" s="83">
        <v>0</v>
      </c>
      <c r="DB10" s="83">
        <v>0</v>
      </c>
      <c r="DC10" s="83">
        <v>0</v>
      </c>
      <c r="DD10" s="83">
        <v>0</v>
      </c>
      <c r="DE10" s="83">
        <v>0</v>
      </c>
      <c r="DF10" s="83">
        <v>0</v>
      </c>
      <c r="DG10" s="83">
        <v>0</v>
      </c>
      <c r="DH10" s="83">
        <v>0</v>
      </c>
      <c r="DI10" s="83">
        <v>0</v>
      </c>
      <c r="DJ10" s="83">
        <v>0</v>
      </c>
      <c r="DK10" s="83">
        <v>0</v>
      </c>
      <c r="DL10" s="83">
        <v>20</v>
      </c>
      <c r="DM10" s="83">
        <v>0</v>
      </c>
      <c r="DN10" s="83">
        <v>1</v>
      </c>
      <c r="DO10" s="83">
        <v>0</v>
      </c>
      <c r="DP10" s="83">
        <v>1</v>
      </c>
      <c r="DQ10" s="83">
        <v>0</v>
      </c>
      <c r="DR10" s="83">
        <v>0</v>
      </c>
      <c r="DS10" s="83">
        <v>0</v>
      </c>
      <c r="DT10" s="83">
        <v>0</v>
      </c>
      <c r="DU10" s="83">
        <v>0</v>
      </c>
      <c r="DV10" s="83">
        <v>0</v>
      </c>
      <c r="DW10" s="83">
        <v>0</v>
      </c>
      <c r="DX10" s="83">
        <v>0</v>
      </c>
      <c r="DY10" s="83">
        <v>0</v>
      </c>
      <c r="DZ10" s="83">
        <v>0</v>
      </c>
      <c r="EA10" s="83">
        <v>0</v>
      </c>
      <c r="EB10" s="83">
        <v>0</v>
      </c>
      <c r="EC10" s="83">
        <v>0</v>
      </c>
      <c r="ED10" s="83">
        <v>0</v>
      </c>
      <c r="EE10" s="83">
        <v>0</v>
      </c>
      <c r="EF10" s="83">
        <v>0</v>
      </c>
      <c r="EG10" s="83">
        <v>0</v>
      </c>
      <c r="EH10" s="83">
        <v>0</v>
      </c>
      <c r="EI10" s="83">
        <v>0</v>
      </c>
      <c r="EJ10" s="83">
        <v>0</v>
      </c>
      <c r="EK10" s="83">
        <v>0</v>
      </c>
      <c r="EL10" s="83">
        <v>0</v>
      </c>
      <c r="EM10" s="83">
        <v>0</v>
      </c>
      <c r="EN10" s="83">
        <v>0</v>
      </c>
      <c r="EO10" s="83">
        <v>0</v>
      </c>
      <c r="EP10" s="83">
        <v>0</v>
      </c>
      <c r="EQ10" s="83">
        <v>0</v>
      </c>
      <c r="ER10" s="83">
        <v>0</v>
      </c>
      <c r="ES10" s="83">
        <v>0</v>
      </c>
      <c r="ET10" s="83">
        <v>0</v>
      </c>
      <c r="EU10" s="96">
        <v>0</v>
      </c>
    </row>
    <row r="11" spans="1:151" s="123" customFormat="1" ht="20.25" customHeight="1">
      <c r="A11" s="38">
        <v>2020</v>
      </c>
      <c r="B11" s="82">
        <v>1</v>
      </c>
      <c r="C11" s="83">
        <v>0</v>
      </c>
      <c r="D11" s="83">
        <v>1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  <c r="P11" s="83">
        <v>0</v>
      </c>
      <c r="Q11" s="83">
        <v>0</v>
      </c>
      <c r="R11" s="83">
        <v>0</v>
      </c>
      <c r="S11" s="83">
        <v>0</v>
      </c>
      <c r="T11" s="83">
        <v>0</v>
      </c>
      <c r="U11" s="83">
        <v>0</v>
      </c>
      <c r="V11" s="83">
        <v>0</v>
      </c>
      <c r="W11" s="83">
        <v>0</v>
      </c>
      <c r="X11" s="83">
        <v>0</v>
      </c>
      <c r="Y11" s="83">
        <v>0</v>
      </c>
      <c r="Z11" s="83">
        <v>0</v>
      </c>
      <c r="AA11" s="83">
        <v>0</v>
      </c>
      <c r="AB11" s="83">
        <v>0</v>
      </c>
      <c r="AC11" s="83">
        <v>0</v>
      </c>
      <c r="AD11" s="83">
        <v>1</v>
      </c>
      <c r="AE11" s="83">
        <v>0</v>
      </c>
      <c r="AF11" s="83">
        <v>0</v>
      </c>
      <c r="AG11" s="83">
        <v>0</v>
      </c>
      <c r="AH11" s="83">
        <v>0</v>
      </c>
      <c r="AI11" s="83">
        <v>0</v>
      </c>
      <c r="AJ11" s="83">
        <v>0</v>
      </c>
      <c r="AK11" s="83">
        <v>0</v>
      </c>
      <c r="AL11" s="83">
        <v>0</v>
      </c>
      <c r="AM11" s="83">
        <v>0</v>
      </c>
      <c r="AN11" s="83">
        <v>0</v>
      </c>
      <c r="AO11" s="83">
        <v>0</v>
      </c>
      <c r="AP11" s="83">
        <v>81</v>
      </c>
      <c r="AQ11" s="83">
        <v>44</v>
      </c>
      <c r="AR11" s="83">
        <v>37</v>
      </c>
      <c r="AS11" s="83">
        <v>0</v>
      </c>
      <c r="AT11" s="83">
        <v>0</v>
      </c>
      <c r="AU11" s="83">
        <v>0</v>
      </c>
      <c r="AV11" s="83">
        <v>55</v>
      </c>
      <c r="AW11" s="83">
        <v>0</v>
      </c>
      <c r="AX11" s="83">
        <v>15</v>
      </c>
      <c r="AY11" s="83">
        <v>0</v>
      </c>
      <c r="AZ11" s="83">
        <v>0</v>
      </c>
      <c r="BA11" s="83">
        <v>0</v>
      </c>
      <c r="BB11" s="83">
        <v>0</v>
      </c>
      <c r="BC11" s="83">
        <v>0</v>
      </c>
      <c r="BD11" s="83">
        <v>0</v>
      </c>
      <c r="BE11" s="83">
        <v>0</v>
      </c>
      <c r="BF11" s="83">
        <v>0</v>
      </c>
      <c r="BG11" s="83">
        <v>0</v>
      </c>
      <c r="BH11" s="83">
        <v>0</v>
      </c>
      <c r="BI11" s="83">
        <v>0</v>
      </c>
      <c r="BJ11" s="83">
        <v>0</v>
      </c>
      <c r="BK11" s="83">
        <v>0</v>
      </c>
      <c r="BL11" s="83">
        <v>4</v>
      </c>
      <c r="BM11" s="83">
        <v>0</v>
      </c>
      <c r="BN11" s="83">
        <v>0</v>
      </c>
      <c r="BO11" s="83">
        <v>0</v>
      </c>
      <c r="BP11" s="83">
        <v>7</v>
      </c>
      <c r="BQ11" s="83">
        <v>0</v>
      </c>
      <c r="BR11" s="83">
        <v>0</v>
      </c>
      <c r="BS11" s="83">
        <v>0</v>
      </c>
      <c r="BT11" s="83">
        <v>0</v>
      </c>
      <c r="BU11" s="83">
        <v>0</v>
      </c>
      <c r="BV11" s="83">
        <v>0</v>
      </c>
      <c r="BW11" s="83">
        <v>0</v>
      </c>
      <c r="BX11" s="83">
        <v>0</v>
      </c>
      <c r="BY11" s="83">
        <v>0</v>
      </c>
      <c r="BZ11" s="83">
        <v>0</v>
      </c>
      <c r="CA11" s="83">
        <v>0</v>
      </c>
      <c r="CB11" s="83">
        <v>0</v>
      </c>
      <c r="CC11" s="83">
        <v>0</v>
      </c>
      <c r="CD11" s="83">
        <v>0</v>
      </c>
      <c r="CE11" s="83">
        <v>0</v>
      </c>
      <c r="CF11" s="83">
        <v>0</v>
      </c>
      <c r="CG11" s="83">
        <v>0</v>
      </c>
      <c r="CH11" s="83">
        <v>0</v>
      </c>
      <c r="CI11" s="83">
        <v>0</v>
      </c>
      <c r="CJ11" s="83">
        <v>0</v>
      </c>
      <c r="CK11" s="83">
        <v>0</v>
      </c>
      <c r="CL11" s="83">
        <v>0</v>
      </c>
      <c r="CM11" s="83">
        <v>0</v>
      </c>
      <c r="CN11" s="83">
        <v>97</v>
      </c>
      <c r="CO11" s="83">
        <v>41</v>
      </c>
      <c r="CP11" s="83">
        <v>56</v>
      </c>
      <c r="CQ11" s="83">
        <v>0</v>
      </c>
      <c r="CR11" s="83">
        <v>0</v>
      </c>
      <c r="CS11" s="83">
        <v>0</v>
      </c>
      <c r="CT11" s="83">
        <v>0</v>
      </c>
      <c r="CU11" s="83">
        <v>0</v>
      </c>
      <c r="CV11" s="83">
        <v>0</v>
      </c>
      <c r="CW11" s="83">
        <v>0</v>
      </c>
      <c r="CX11" s="83">
        <v>0</v>
      </c>
      <c r="CY11" s="83">
        <v>0</v>
      </c>
      <c r="CZ11" s="83">
        <v>58</v>
      </c>
      <c r="DA11" s="83">
        <v>0</v>
      </c>
      <c r="DB11" s="83">
        <v>0</v>
      </c>
      <c r="DC11" s="83">
        <v>0</v>
      </c>
      <c r="DD11" s="83">
        <v>0</v>
      </c>
      <c r="DE11" s="83">
        <v>0</v>
      </c>
      <c r="DF11" s="83">
        <v>0</v>
      </c>
      <c r="DG11" s="83">
        <v>0</v>
      </c>
      <c r="DH11" s="83">
        <v>0</v>
      </c>
      <c r="DI11" s="83">
        <v>0</v>
      </c>
      <c r="DJ11" s="83">
        <v>0</v>
      </c>
      <c r="DK11" s="83">
        <v>0</v>
      </c>
      <c r="DL11" s="83">
        <v>31</v>
      </c>
      <c r="DM11" s="83">
        <v>0</v>
      </c>
      <c r="DN11" s="83">
        <v>5</v>
      </c>
      <c r="DO11" s="83">
        <v>0</v>
      </c>
      <c r="DP11" s="83">
        <v>0</v>
      </c>
      <c r="DQ11" s="83">
        <v>0</v>
      </c>
      <c r="DR11" s="83">
        <v>0</v>
      </c>
      <c r="DS11" s="83">
        <v>0</v>
      </c>
      <c r="DT11" s="83">
        <v>0</v>
      </c>
      <c r="DU11" s="83">
        <v>0</v>
      </c>
      <c r="DV11" s="83">
        <v>0</v>
      </c>
      <c r="DW11" s="83">
        <v>0</v>
      </c>
      <c r="DX11" s="83">
        <v>0</v>
      </c>
      <c r="DY11" s="83">
        <v>0</v>
      </c>
      <c r="DZ11" s="83">
        <v>0</v>
      </c>
      <c r="EA11" s="83">
        <v>0</v>
      </c>
      <c r="EB11" s="83">
        <v>0</v>
      </c>
      <c r="EC11" s="83">
        <v>0</v>
      </c>
      <c r="ED11" s="83">
        <v>0</v>
      </c>
      <c r="EE11" s="83">
        <v>0</v>
      </c>
      <c r="EF11" s="83">
        <v>0</v>
      </c>
      <c r="EG11" s="83">
        <v>0</v>
      </c>
      <c r="EH11" s="83">
        <v>1</v>
      </c>
      <c r="EI11" s="83">
        <v>0</v>
      </c>
      <c r="EJ11" s="83">
        <v>0</v>
      </c>
      <c r="EK11" s="83">
        <v>0</v>
      </c>
      <c r="EL11" s="83">
        <v>0</v>
      </c>
      <c r="EM11" s="83">
        <v>0</v>
      </c>
      <c r="EN11" s="83">
        <v>0</v>
      </c>
      <c r="EO11" s="83">
        <v>0</v>
      </c>
      <c r="EP11" s="83">
        <v>2</v>
      </c>
      <c r="EQ11" s="83">
        <v>0</v>
      </c>
      <c r="ER11" s="83">
        <v>0</v>
      </c>
      <c r="ES11" s="83">
        <v>0</v>
      </c>
      <c r="ET11" s="83">
        <v>0</v>
      </c>
      <c r="EU11" s="96">
        <v>0</v>
      </c>
    </row>
    <row r="12" spans="1:151" s="123" customFormat="1" ht="20.25" customHeight="1">
      <c r="A12" s="38">
        <v>2021</v>
      </c>
      <c r="B12" s="82">
        <v>122</v>
      </c>
      <c r="C12" s="83">
        <v>75</v>
      </c>
      <c r="D12" s="83">
        <v>47</v>
      </c>
      <c r="E12" s="83">
        <v>1</v>
      </c>
      <c r="F12" s="83">
        <v>0</v>
      </c>
      <c r="G12" s="83">
        <v>1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  <c r="P12" s="83">
        <v>0</v>
      </c>
      <c r="Q12" s="83">
        <v>0</v>
      </c>
      <c r="R12" s="83">
        <v>0</v>
      </c>
      <c r="S12" s="83">
        <v>0</v>
      </c>
      <c r="T12" s="83">
        <v>0</v>
      </c>
      <c r="U12" s="83">
        <v>0</v>
      </c>
      <c r="V12" s="83">
        <v>0</v>
      </c>
      <c r="W12" s="83">
        <v>0</v>
      </c>
      <c r="X12" s="83">
        <v>0</v>
      </c>
      <c r="Y12" s="83">
        <v>0</v>
      </c>
      <c r="Z12" s="83">
        <v>0</v>
      </c>
      <c r="AA12" s="83">
        <v>0</v>
      </c>
      <c r="AB12" s="83">
        <v>0</v>
      </c>
      <c r="AC12" s="83">
        <v>0</v>
      </c>
      <c r="AD12" s="83">
        <v>122</v>
      </c>
      <c r="AE12" s="83">
        <v>1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3">
        <v>0</v>
      </c>
      <c r="AO12" s="83">
        <v>0</v>
      </c>
      <c r="AP12" s="83">
        <v>79</v>
      </c>
      <c r="AQ12" s="83">
        <v>47</v>
      </c>
      <c r="AR12" s="83">
        <v>32</v>
      </c>
      <c r="AS12" s="83">
        <v>0</v>
      </c>
      <c r="AT12" s="83">
        <v>0</v>
      </c>
      <c r="AU12" s="83">
        <v>0</v>
      </c>
      <c r="AV12" s="83">
        <v>54</v>
      </c>
      <c r="AW12" s="83">
        <v>2</v>
      </c>
      <c r="AX12" s="83">
        <v>15</v>
      </c>
      <c r="AY12" s="83">
        <v>0</v>
      </c>
      <c r="AZ12" s="83">
        <v>0</v>
      </c>
      <c r="BA12" s="83">
        <v>0</v>
      </c>
      <c r="BB12" s="83">
        <v>0</v>
      </c>
      <c r="BC12" s="83">
        <v>0</v>
      </c>
      <c r="BD12" s="83">
        <v>0</v>
      </c>
      <c r="BE12" s="83">
        <v>0</v>
      </c>
      <c r="BF12" s="83">
        <v>0</v>
      </c>
      <c r="BG12" s="83">
        <v>0</v>
      </c>
      <c r="BH12" s="83">
        <v>0</v>
      </c>
      <c r="BI12" s="83">
        <v>0</v>
      </c>
      <c r="BJ12" s="83">
        <v>0</v>
      </c>
      <c r="BK12" s="83">
        <v>0</v>
      </c>
      <c r="BL12" s="83">
        <v>0</v>
      </c>
      <c r="BM12" s="83">
        <v>0</v>
      </c>
      <c r="BN12" s="83">
        <v>0</v>
      </c>
      <c r="BO12" s="83">
        <v>0</v>
      </c>
      <c r="BP12" s="83">
        <v>8</v>
      </c>
      <c r="BQ12" s="83">
        <v>0</v>
      </c>
      <c r="BR12" s="83">
        <v>0</v>
      </c>
      <c r="BS12" s="83">
        <v>0</v>
      </c>
      <c r="BT12" s="83">
        <v>0</v>
      </c>
      <c r="BU12" s="83">
        <v>0</v>
      </c>
      <c r="BV12" s="83">
        <v>0</v>
      </c>
      <c r="BW12" s="83">
        <v>0</v>
      </c>
      <c r="BX12" s="83">
        <v>0</v>
      </c>
      <c r="BY12" s="83">
        <v>0</v>
      </c>
      <c r="BZ12" s="83">
        <v>0</v>
      </c>
      <c r="CA12" s="83">
        <v>0</v>
      </c>
      <c r="CB12" s="83">
        <v>1</v>
      </c>
      <c r="CC12" s="83">
        <v>0</v>
      </c>
      <c r="CD12" s="83">
        <v>0</v>
      </c>
      <c r="CE12" s="83">
        <v>0</v>
      </c>
      <c r="CF12" s="83">
        <v>0</v>
      </c>
      <c r="CG12" s="83">
        <v>0</v>
      </c>
      <c r="CH12" s="83">
        <v>0</v>
      </c>
      <c r="CI12" s="83">
        <v>0</v>
      </c>
      <c r="CJ12" s="83">
        <v>0</v>
      </c>
      <c r="CK12" s="83">
        <v>0</v>
      </c>
      <c r="CL12" s="83">
        <v>1</v>
      </c>
      <c r="CM12" s="83">
        <v>0</v>
      </c>
      <c r="CN12" s="83">
        <v>78</v>
      </c>
      <c r="CO12" s="83">
        <v>29</v>
      </c>
      <c r="CP12" s="83">
        <v>49</v>
      </c>
      <c r="CQ12" s="83">
        <v>1</v>
      </c>
      <c r="CR12" s="83">
        <v>0</v>
      </c>
      <c r="CS12" s="83">
        <v>1</v>
      </c>
      <c r="CT12" s="83">
        <v>0</v>
      </c>
      <c r="CU12" s="83">
        <v>0</v>
      </c>
      <c r="CV12" s="83">
        <v>0</v>
      </c>
      <c r="CW12" s="83">
        <v>0</v>
      </c>
      <c r="CX12" s="83">
        <v>0</v>
      </c>
      <c r="CY12" s="83">
        <v>0</v>
      </c>
      <c r="CZ12" s="83">
        <v>48</v>
      </c>
      <c r="DA12" s="83">
        <v>0</v>
      </c>
      <c r="DB12" s="83">
        <v>0</v>
      </c>
      <c r="DC12" s="83">
        <v>0</v>
      </c>
      <c r="DD12" s="83">
        <v>2</v>
      </c>
      <c r="DE12" s="83">
        <v>1</v>
      </c>
      <c r="DF12" s="83">
        <v>0</v>
      </c>
      <c r="DG12" s="83">
        <v>0</v>
      </c>
      <c r="DH12" s="83">
        <v>0</v>
      </c>
      <c r="DI12" s="83">
        <v>0</v>
      </c>
      <c r="DJ12" s="83">
        <v>0</v>
      </c>
      <c r="DK12" s="83">
        <v>0</v>
      </c>
      <c r="DL12" s="83">
        <v>26</v>
      </c>
      <c r="DM12" s="83">
        <v>0</v>
      </c>
      <c r="DN12" s="83">
        <v>0</v>
      </c>
      <c r="DO12" s="83">
        <v>0</v>
      </c>
      <c r="DP12" s="83">
        <v>0</v>
      </c>
      <c r="DQ12" s="83">
        <v>0</v>
      </c>
      <c r="DR12" s="83">
        <v>0</v>
      </c>
      <c r="DS12" s="83">
        <v>0</v>
      </c>
      <c r="DT12" s="83">
        <v>2</v>
      </c>
      <c r="DU12" s="83">
        <v>0</v>
      </c>
      <c r="DV12" s="83">
        <v>0</v>
      </c>
      <c r="DW12" s="83">
        <v>0</v>
      </c>
      <c r="DX12" s="83">
        <v>0</v>
      </c>
      <c r="DY12" s="83">
        <v>0</v>
      </c>
      <c r="DZ12" s="83">
        <v>0</v>
      </c>
      <c r="EA12" s="83">
        <v>0</v>
      </c>
      <c r="EB12" s="83">
        <v>0</v>
      </c>
      <c r="EC12" s="83">
        <v>0</v>
      </c>
      <c r="ED12" s="83">
        <v>0</v>
      </c>
      <c r="EE12" s="83">
        <v>0</v>
      </c>
      <c r="EF12" s="83">
        <v>0</v>
      </c>
      <c r="EG12" s="83">
        <v>0</v>
      </c>
      <c r="EH12" s="83">
        <v>0</v>
      </c>
      <c r="EI12" s="83">
        <v>0</v>
      </c>
      <c r="EJ12" s="83">
        <v>0</v>
      </c>
      <c r="EK12" s="83">
        <v>0</v>
      </c>
      <c r="EL12" s="83">
        <v>0</v>
      </c>
      <c r="EM12" s="83">
        <v>0</v>
      </c>
      <c r="EN12" s="83">
        <v>0</v>
      </c>
      <c r="EO12" s="83">
        <v>0</v>
      </c>
      <c r="EP12" s="83">
        <v>0</v>
      </c>
      <c r="EQ12" s="83">
        <v>0</v>
      </c>
      <c r="ER12" s="83">
        <v>0</v>
      </c>
      <c r="ES12" s="83">
        <v>0</v>
      </c>
      <c r="ET12" s="83">
        <v>0</v>
      </c>
      <c r="EU12" s="96">
        <v>0</v>
      </c>
    </row>
    <row r="13" spans="1:151" s="133" customFormat="1" ht="20.25" customHeight="1">
      <c r="A13" s="57">
        <v>2022</v>
      </c>
      <c r="B13" s="86">
        <f t="shared" ref="B13:AB13" si="0">SUM(B14:B27)</f>
        <v>0</v>
      </c>
      <c r="C13" s="87">
        <f t="shared" si="0"/>
        <v>0</v>
      </c>
      <c r="D13" s="87">
        <f t="shared" si="0"/>
        <v>0</v>
      </c>
      <c r="E13" s="87">
        <f t="shared" si="0"/>
        <v>0</v>
      </c>
      <c r="F13" s="87">
        <f t="shared" si="0"/>
        <v>0</v>
      </c>
      <c r="G13" s="87">
        <f t="shared" si="0"/>
        <v>0</v>
      </c>
      <c r="H13" s="87">
        <f t="shared" si="0"/>
        <v>0</v>
      </c>
      <c r="I13" s="87">
        <f t="shared" si="0"/>
        <v>0</v>
      </c>
      <c r="J13" s="87">
        <f t="shared" si="0"/>
        <v>0</v>
      </c>
      <c r="K13" s="87">
        <f t="shared" ref="K13" si="1">SUM(K14:K27)</f>
        <v>0</v>
      </c>
      <c r="L13" s="87">
        <f t="shared" si="0"/>
        <v>0</v>
      </c>
      <c r="M13" s="87">
        <f t="shared" ref="M13" si="2">SUM(M14:M27)</f>
        <v>0</v>
      </c>
      <c r="N13" s="87">
        <f t="shared" si="0"/>
        <v>0</v>
      </c>
      <c r="O13" s="87">
        <f t="shared" ref="O13" si="3">SUM(O14:O27)</f>
        <v>0</v>
      </c>
      <c r="P13" s="87">
        <f t="shared" si="0"/>
        <v>0</v>
      </c>
      <c r="Q13" s="87">
        <f t="shared" ref="Q13" si="4">SUM(Q14:Q27)</f>
        <v>0</v>
      </c>
      <c r="R13" s="87">
        <f t="shared" si="0"/>
        <v>0</v>
      </c>
      <c r="S13" s="87">
        <f t="shared" ref="S13" si="5">SUM(S14:S27)</f>
        <v>0</v>
      </c>
      <c r="T13" s="87">
        <f t="shared" si="0"/>
        <v>0</v>
      </c>
      <c r="U13" s="87">
        <f t="shared" ref="U13" si="6">SUM(U14:U27)</f>
        <v>0</v>
      </c>
      <c r="V13" s="87">
        <f t="shared" si="0"/>
        <v>0</v>
      </c>
      <c r="W13" s="87">
        <f t="shared" ref="W13" si="7">SUM(W14:W27)</f>
        <v>0</v>
      </c>
      <c r="X13" s="87">
        <f t="shared" si="0"/>
        <v>0</v>
      </c>
      <c r="Y13" s="87">
        <f t="shared" ref="Y13:AA13" si="8">SUM(Y14:Y27)</f>
        <v>0</v>
      </c>
      <c r="Z13" s="87">
        <f t="shared" si="8"/>
        <v>0</v>
      </c>
      <c r="AA13" s="87">
        <f t="shared" si="8"/>
        <v>0</v>
      </c>
      <c r="AB13" s="87">
        <f t="shared" si="0"/>
        <v>0</v>
      </c>
      <c r="AC13" s="87">
        <f t="shared" ref="AC13:CN13" si="9">SUM(AC14:AC27)</f>
        <v>0</v>
      </c>
      <c r="AD13" s="87">
        <f t="shared" si="9"/>
        <v>0</v>
      </c>
      <c r="AE13" s="87">
        <f t="shared" si="9"/>
        <v>0</v>
      </c>
      <c r="AF13" s="87">
        <f t="shared" si="9"/>
        <v>0</v>
      </c>
      <c r="AG13" s="87">
        <f t="shared" si="9"/>
        <v>0</v>
      </c>
      <c r="AH13" s="87">
        <f t="shared" si="9"/>
        <v>0</v>
      </c>
      <c r="AI13" s="87">
        <f t="shared" si="9"/>
        <v>0</v>
      </c>
      <c r="AJ13" s="87">
        <f t="shared" si="9"/>
        <v>0</v>
      </c>
      <c r="AK13" s="87">
        <f t="shared" si="9"/>
        <v>0</v>
      </c>
      <c r="AL13" s="87">
        <f t="shared" si="9"/>
        <v>0</v>
      </c>
      <c r="AM13" s="87">
        <f t="shared" si="9"/>
        <v>0</v>
      </c>
      <c r="AN13" s="87">
        <f t="shared" si="9"/>
        <v>0</v>
      </c>
      <c r="AO13" s="87">
        <f t="shared" si="9"/>
        <v>0</v>
      </c>
      <c r="AP13" s="87">
        <f t="shared" si="9"/>
        <v>82</v>
      </c>
      <c r="AQ13" s="87">
        <f t="shared" si="9"/>
        <v>42</v>
      </c>
      <c r="AR13" s="87">
        <f t="shared" si="9"/>
        <v>40</v>
      </c>
      <c r="AS13" s="87">
        <f t="shared" si="9"/>
        <v>16</v>
      </c>
      <c r="AT13" s="87">
        <f t="shared" si="9"/>
        <v>10</v>
      </c>
      <c r="AU13" s="87">
        <f t="shared" si="9"/>
        <v>6</v>
      </c>
      <c r="AV13" s="87">
        <f t="shared" si="9"/>
        <v>54</v>
      </c>
      <c r="AW13" s="87">
        <f t="shared" si="9"/>
        <v>16</v>
      </c>
      <c r="AX13" s="87">
        <f t="shared" si="9"/>
        <v>13</v>
      </c>
      <c r="AY13" s="87">
        <f t="shared" si="9"/>
        <v>0</v>
      </c>
      <c r="AZ13" s="87">
        <f t="shared" si="9"/>
        <v>0</v>
      </c>
      <c r="BA13" s="87">
        <f t="shared" si="9"/>
        <v>0</v>
      </c>
      <c r="BB13" s="87">
        <f t="shared" si="9"/>
        <v>0</v>
      </c>
      <c r="BC13" s="87">
        <f t="shared" si="9"/>
        <v>0</v>
      </c>
      <c r="BD13" s="87">
        <f t="shared" si="9"/>
        <v>0</v>
      </c>
      <c r="BE13" s="87">
        <f t="shared" si="9"/>
        <v>0</v>
      </c>
      <c r="BF13" s="87">
        <f t="shared" si="9"/>
        <v>0</v>
      </c>
      <c r="BG13" s="87">
        <f t="shared" si="9"/>
        <v>0</v>
      </c>
      <c r="BH13" s="87">
        <f t="shared" si="9"/>
        <v>0</v>
      </c>
      <c r="BI13" s="87">
        <f t="shared" si="9"/>
        <v>0</v>
      </c>
      <c r="BJ13" s="87">
        <f t="shared" si="9"/>
        <v>0</v>
      </c>
      <c r="BK13" s="87">
        <f t="shared" si="9"/>
        <v>0</v>
      </c>
      <c r="BL13" s="87">
        <f t="shared" si="9"/>
        <v>0</v>
      </c>
      <c r="BM13" s="87">
        <f t="shared" si="9"/>
        <v>0</v>
      </c>
      <c r="BN13" s="87">
        <f t="shared" si="9"/>
        <v>0</v>
      </c>
      <c r="BO13" s="87">
        <f t="shared" si="9"/>
        <v>0</v>
      </c>
      <c r="BP13" s="87">
        <f t="shared" si="9"/>
        <v>13</v>
      </c>
      <c r="BQ13" s="87">
        <f t="shared" si="9"/>
        <v>0</v>
      </c>
      <c r="BR13" s="87">
        <f t="shared" si="9"/>
        <v>0</v>
      </c>
      <c r="BS13" s="87">
        <f t="shared" si="9"/>
        <v>0</v>
      </c>
      <c r="BT13" s="87">
        <f t="shared" si="9"/>
        <v>0</v>
      </c>
      <c r="BU13" s="87">
        <f t="shared" si="9"/>
        <v>0</v>
      </c>
      <c r="BV13" s="87">
        <f t="shared" si="9"/>
        <v>0</v>
      </c>
      <c r="BW13" s="87">
        <f t="shared" si="9"/>
        <v>0</v>
      </c>
      <c r="BX13" s="87">
        <f t="shared" si="9"/>
        <v>0</v>
      </c>
      <c r="BY13" s="87">
        <f t="shared" si="9"/>
        <v>0</v>
      </c>
      <c r="BZ13" s="87">
        <f t="shared" si="9"/>
        <v>0</v>
      </c>
      <c r="CA13" s="87">
        <f t="shared" si="9"/>
        <v>0</v>
      </c>
      <c r="CB13" s="87">
        <f t="shared" si="9"/>
        <v>0</v>
      </c>
      <c r="CC13" s="87">
        <f t="shared" si="9"/>
        <v>0</v>
      </c>
      <c r="CD13" s="87">
        <f t="shared" si="9"/>
        <v>0</v>
      </c>
      <c r="CE13" s="87">
        <f t="shared" si="9"/>
        <v>0</v>
      </c>
      <c r="CF13" s="87">
        <f t="shared" si="9"/>
        <v>0</v>
      </c>
      <c r="CG13" s="87">
        <f t="shared" si="9"/>
        <v>0</v>
      </c>
      <c r="CH13" s="87">
        <f t="shared" si="9"/>
        <v>0</v>
      </c>
      <c r="CI13" s="87">
        <f t="shared" si="9"/>
        <v>0</v>
      </c>
      <c r="CJ13" s="87">
        <f t="shared" si="9"/>
        <v>1</v>
      </c>
      <c r="CK13" s="87">
        <f t="shared" si="9"/>
        <v>0</v>
      </c>
      <c r="CL13" s="87">
        <f t="shared" si="9"/>
        <v>1</v>
      </c>
      <c r="CM13" s="87">
        <f t="shared" si="9"/>
        <v>0</v>
      </c>
      <c r="CN13" s="87">
        <f t="shared" si="9"/>
        <v>53</v>
      </c>
      <c r="CO13" s="87">
        <f t="shared" ref="CO13:EU13" si="10">SUM(CO14:CO27)</f>
        <v>25</v>
      </c>
      <c r="CP13" s="87">
        <f t="shared" si="10"/>
        <v>28</v>
      </c>
      <c r="CQ13" s="87">
        <f t="shared" si="10"/>
        <v>1</v>
      </c>
      <c r="CR13" s="87">
        <f t="shared" si="10"/>
        <v>1</v>
      </c>
      <c r="CS13" s="87">
        <f t="shared" si="10"/>
        <v>0</v>
      </c>
      <c r="CT13" s="87">
        <f t="shared" si="10"/>
        <v>0</v>
      </c>
      <c r="CU13" s="87">
        <f t="shared" si="10"/>
        <v>0</v>
      </c>
      <c r="CV13" s="87">
        <f t="shared" si="10"/>
        <v>0</v>
      </c>
      <c r="CW13" s="87">
        <f t="shared" si="10"/>
        <v>0</v>
      </c>
      <c r="CX13" s="87">
        <f t="shared" si="10"/>
        <v>0</v>
      </c>
      <c r="CY13" s="87">
        <f t="shared" si="10"/>
        <v>0</v>
      </c>
      <c r="CZ13" s="87">
        <f t="shared" si="10"/>
        <v>32</v>
      </c>
      <c r="DA13" s="87">
        <f t="shared" si="10"/>
        <v>0</v>
      </c>
      <c r="DB13" s="87">
        <f t="shared" si="10"/>
        <v>0</v>
      </c>
      <c r="DC13" s="87">
        <f t="shared" si="10"/>
        <v>0</v>
      </c>
      <c r="DD13" s="87">
        <f t="shared" si="10"/>
        <v>1</v>
      </c>
      <c r="DE13" s="87">
        <f t="shared" si="10"/>
        <v>0</v>
      </c>
      <c r="DF13" s="87">
        <f t="shared" si="10"/>
        <v>1</v>
      </c>
      <c r="DG13" s="87">
        <f t="shared" si="10"/>
        <v>1</v>
      </c>
      <c r="DH13" s="87">
        <f t="shared" si="10"/>
        <v>0</v>
      </c>
      <c r="DI13" s="87">
        <f t="shared" si="10"/>
        <v>0</v>
      </c>
      <c r="DJ13" s="87">
        <f t="shared" si="10"/>
        <v>0</v>
      </c>
      <c r="DK13" s="87">
        <f t="shared" si="10"/>
        <v>0</v>
      </c>
      <c r="DL13" s="87">
        <f t="shared" si="10"/>
        <v>18</v>
      </c>
      <c r="DM13" s="87">
        <f t="shared" si="10"/>
        <v>0</v>
      </c>
      <c r="DN13" s="87">
        <f t="shared" si="10"/>
        <v>0</v>
      </c>
      <c r="DO13" s="87">
        <f t="shared" si="10"/>
        <v>0</v>
      </c>
      <c r="DP13" s="87">
        <f t="shared" si="10"/>
        <v>0</v>
      </c>
      <c r="DQ13" s="87">
        <f t="shared" si="10"/>
        <v>0</v>
      </c>
      <c r="DR13" s="87">
        <f t="shared" si="10"/>
        <v>0</v>
      </c>
      <c r="DS13" s="87">
        <f t="shared" si="10"/>
        <v>0</v>
      </c>
      <c r="DT13" s="87">
        <f t="shared" si="10"/>
        <v>0</v>
      </c>
      <c r="DU13" s="87">
        <f t="shared" si="10"/>
        <v>0</v>
      </c>
      <c r="DV13" s="87">
        <f t="shared" si="10"/>
        <v>0</v>
      </c>
      <c r="DW13" s="87">
        <f t="shared" si="10"/>
        <v>0</v>
      </c>
      <c r="DX13" s="87">
        <f t="shared" si="10"/>
        <v>1</v>
      </c>
      <c r="DY13" s="87">
        <f t="shared" si="10"/>
        <v>0</v>
      </c>
      <c r="DZ13" s="87">
        <f t="shared" si="10"/>
        <v>0</v>
      </c>
      <c r="EA13" s="87">
        <f t="shared" si="10"/>
        <v>0</v>
      </c>
      <c r="EB13" s="87">
        <f t="shared" si="10"/>
        <v>0</v>
      </c>
      <c r="EC13" s="87">
        <f t="shared" si="10"/>
        <v>0</v>
      </c>
      <c r="ED13" s="87">
        <f t="shared" si="10"/>
        <v>0</v>
      </c>
      <c r="EE13" s="87">
        <f t="shared" si="10"/>
        <v>0</v>
      </c>
      <c r="EF13" s="87">
        <f t="shared" si="10"/>
        <v>0</v>
      </c>
      <c r="EG13" s="87">
        <f t="shared" si="10"/>
        <v>0</v>
      </c>
      <c r="EH13" s="87">
        <f t="shared" si="10"/>
        <v>0</v>
      </c>
      <c r="EI13" s="87">
        <f t="shared" si="10"/>
        <v>0</v>
      </c>
      <c r="EJ13" s="87">
        <f t="shared" si="10"/>
        <v>0</v>
      </c>
      <c r="EK13" s="87">
        <f t="shared" si="10"/>
        <v>0</v>
      </c>
      <c r="EL13" s="87">
        <f t="shared" si="10"/>
        <v>0</v>
      </c>
      <c r="EM13" s="87">
        <f t="shared" si="10"/>
        <v>0</v>
      </c>
      <c r="EN13" s="87">
        <f t="shared" si="10"/>
        <v>0</v>
      </c>
      <c r="EO13" s="87">
        <f t="shared" si="10"/>
        <v>0</v>
      </c>
      <c r="EP13" s="87">
        <f t="shared" si="10"/>
        <v>0</v>
      </c>
      <c r="EQ13" s="87">
        <f t="shared" si="10"/>
        <v>0</v>
      </c>
      <c r="ER13" s="87">
        <f t="shared" si="10"/>
        <v>0</v>
      </c>
      <c r="ES13" s="87">
        <f t="shared" si="10"/>
        <v>0</v>
      </c>
      <c r="ET13" s="87">
        <f t="shared" si="10"/>
        <v>0</v>
      </c>
      <c r="EU13" s="100">
        <f t="shared" si="10"/>
        <v>0</v>
      </c>
    </row>
    <row r="14" spans="1:151" ht="20.25" customHeight="1">
      <c r="A14" s="61" t="s">
        <v>369</v>
      </c>
      <c r="B14" s="32">
        <f>SUM(C14:D14)</f>
        <v>0</v>
      </c>
      <c r="C14" s="18">
        <v>0</v>
      </c>
      <c r="D14" s="18">
        <v>0</v>
      </c>
      <c r="E14" s="18">
        <f>SUM(F14:G14)</f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  <c r="Z14" s="18">
        <v>0</v>
      </c>
      <c r="AA14" s="18">
        <v>0</v>
      </c>
      <c r="AB14" s="18">
        <v>0</v>
      </c>
      <c r="AC14" s="18">
        <v>0</v>
      </c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18">
        <v>0</v>
      </c>
      <c r="AK14" s="18">
        <v>0</v>
      </c>
      <c r="AL14" s="18">
        <v>0</v>
      </c>
      <c r="AM14" s="18">
        <v>0</v>
      </c>
      <c r="AN14" s="18">
        <v>0</v>
      </c>
      <c r="AO14" s="18">
        <v>0</v>
      </c>
      <c r="AP14" s="18">
        <f>AQ14+AR14</f>
        <v>13</v>
      </c>
      <c r="AQ14" s="18">
        <v>6</v>
      </c>
      <c r="AR14" s="18">
        <v>7</v>
      </c>
      <c r="AS14" s="18">
        <f>AT14+AU14</f>
        <v>1</v>
      </c>
      <c r="AT14" s="18">
        <v>1</v>
      </c>
      <c r="AU14" s="18">
        <v>0</v>
      </c>
      <c r="AV14" s="63">
        <v>7</v>
      </c>
      <c r="AW14" s="18">
        <v>1</v>
      </c>
      <c r="AX14" s="18">
        <v>4</v>
      </c>
      <c r="AY14" s="18">
        <v>0</v>
      </c>
      <c r="AZ14" s="18">
        <v>0</v>
      </c>
      <c r="BA14" s="18">
        <f>BB14+BC14</f>
        <v>0</v>
      </c>
      <c r="BB14" s="18">
        <v>0</v>
      </c>
      <c r="BC14" s="18">
        <v>0</v>
      </c>
      <c r="BD14" s="63">
        <v>0</v>
      </c>
      <c r="BE14" s="18">
        <v>0</v>
      </c>
      <c r="BF14" s="18">
        <v>0</v>
      </c>
      <c r="BG14" s="18">
        <v>0</v>
      </c>
      <c r="BH14" s="18">
        <v>0</v>
      </c>
      <c r="BI14" s="18">
        <v>0</v>
      </c>
      <c r="BJ14" s="18">
        <v>0</v>
      </c>
      <c r="BK14" s="18">
        <v>0</v>
      </c>
      <c r="BL14" s="18">
        <v>0</v>
      </c>
      <c r="BM14" s="18">
        <v>0</v>
      </c>
      <c r="BN14" s="18">
        <v>0</v>
      </c>
      <c r="BO14" s="18">
        <v>0</v>
      </c>
      <c r="BP14" s="18">
        <v>2</v>
      </c>
      <c r="BQ14" s="18">
        <v>0</v>
      </c>
      <c r="BR14" s="18">
        <v>0</v>
      </c>
      <c r="BS14" s="18">
        <v>0</v>
      </c>
      <c r="BT14" s="18">
        <v>0</v>
      </c>
      <c r="BU14" s="18">
        <v>0</v>
      </c>
      <c r="BV14" s="18">
        <v>0</v>
      </c>
      <c r="BW14" s="18">
        <v>0</v>
      </c>
      <c r="BX14" s="18">
        <v>0</v>
      </c>
      <c r="BY14" s="18">
        <v>0</v>
      </c>
      <c r="BZ14" s="18">
        <v>0</v>
      </c>
      <c r="CA14" s="18">
        <v>0</v>
      </c>
      <c r="CB14" s="18">
        <v>0</v>
      </c>
      <c r="CC14" s="18">
        <v>0</v>
      </c>
      <c r="CD14" s="18">
        <v>0</v>
      </c>
      <c r="CE14" s="18">
        <v>0</v>
      </c>
      <c r="CF14" s="18">
        <v>0</v>
      </c>
      <c r="CG14" s="18">
        <v>0</v>
      </c>
      <c r="CH14" s="18">
        <v>0</v>
      </c>
      <c r="CI14" s="18">
        <v>0</v>
      </c>
      <c r="CJ14" s="18">
        <v>0</v>
      </c>
      <c r="CK14" s="18">
        <v>0</v>
      </c>
      <c r="CL14" s="18">
        <v>0</v>
      </c>
      <c r="CM14" s="18">
        <v>0</v>
      </c>
      <c r="CN14" s="18">
        <f>CO14+CP14</f>
        <v>3</v>
      </c>
      <c r="CO14" s="18">
        <v>2</v>
      </c>
      <c r="CP14" s="18">
        <v>1</v>
      </c>
      <c r="CQ14" s="18">
        <f>CR14+CS14</f>
        <v>0</v>
      </c>
      <c r="CR14" s="18">
        <v>0</v>
      </c>
      <c r="CS14" s="18">
        <v>0</v>
      </c>
      <c r="CT14" s="18">
        <v>0</v>
      </c>
      <c r="CU14" s="18">
        <v>0</v>
      </c>
      <c r="CV14" s="18">
        <v>0</v>
      </c>
      <c r="CW14" s="18">
        <v>0</v>
      </c>
      <c r="CX14" s="18">
        <v>0</v>
      </c>
      <c r="CY14" s="18">
        <v>0</v>
      </c>
      <c r="CZ14" s="18">
        <v>2</v>
      </c>
      <c r="DA14" s="18">
        <v>0</v>
      </c>
      <c r="DB14" s="18">
        <v>0</v>
      </c>
      <c r="DC14" s="18">
        <v>0</v>
      </c>
      <c r="DD14" s="18">
        <v>0</v>
      </c>
      <c r="DE14" s="18">
        <v>0</v>
      </c>
      <c r="DF14" s="18">
        <v>0</v>
      </c>
      <c r="DG14" s="18">
        <v>0</v>
      </c>
      <c r="DH14" s="18">
        <v>0</v>
      </c>
      <c r="DI14" s="18">
        <v>0</v>
      </c>
      <c r="DJ14" s="18">
        <v>0</v>
      </c>
      <c r="DK14" s="18">
        <v>0</v>
      </c>
      <c r="DL14" s="18">
        <v>1</v>
      </c>
      <c r="DM14" s="18">
        <v>0</v>
      </c>
      <c r="DN14" s="18">
        <v>0</v>
      </c>
      <c r="DO14" s="18">
        <v>0</v>
      </c>
      <c r="DP14" s="18">
        <v>0</v>
      </c>
      <c r="DQ14" s="18">
        <v>0</v>
      </c>
      <c r="DR14" s="18">
        <v>0</v>
      </c>
      <c r="DS14" s="18">
        <v>0</v>
      </c>
      <c r="DT14" s="18">
        <v>0</v>
      </c>
      <c r="DU14" s="18">
        <v>0</v>
      </c>
      <c r="DV14" s="18">
        <v>0</v>
      </c>
      <c r="DW14" s="18">
        <v>0</v>
      </c>
      <c r="DX14" s="18">
        <v>0</v>
      </c>
      <c r="DY14" s="18">
        <v>0</v>
      </c>
      <c r="DZ14" s="18">
        <v>0</v>
      </c>
      <c r="EA14" s="18">
        <v>0</v>
      </c>
      <c r="EB14" s="18">
        <v>0</v>
      </c>
      <c r="EC14" s="18">
        <v>0</v>
      </c>
      <c r="ED14" s="18">
        <v>0</v>
      </c>
      <c r="EE14" s="18">
        <v>0</v>
      </c>
      <c r="EF14" s="18">
        <v>0</v>
      </c>
      <c r="EG14" s="18">
        <v>0</v>
      </c>
      <c r="EH14" s="18">
        <v>0</v>
      </c>
      <c r="EI14" s="18">
        <v>0</v>
      </c>
      <c r="EJ14" s="18">
        <v>0</v>
      </c>
      <c r="EK14" s="18">
        <v>0</v>
      </c>
      <c r="EL14" s="18">
        <v>0</v>
      </c>
      <c r="EM14" s="18">
        <v>0</v>
      </c>
      <c r="EN14" s="18">
        <v>0</v>
      </c>
      <c r="EO14" s="18">
        <v>0</v>
      </c>
      <c r="EP14" s="18">
        <v>0</v>
      </c>
      <c r="EQ14" s="18">
        <v>0</v>
      </c>
      <c r="ER14" s="18">
        <v>0</v>
      </c>
      <c r="ES14" s="18">
        <v>0</v>
      </c>
      <c r="ET14" s="18">
        <v>0</v>
      </c>
      <c r="EU14" s="19">
        <v>0</v>
      </c>
    </row>
    <row r="15" spans="1:151" ht="20.25" customHeight="1">
      <c r="A15" s="61" t="s">
        <v>370</v>
      </c>
      <c r="B15" s="32">
        <f t="shared" ref="B15:B26" si="11">SUM(C15:D15)</f>
        <v>0</v>
      </c>
      <c r="C15" s="18">
        <v>0</v>
      </c>
      <c r="D15" s="18">
        <v>0</v>
      </c>
      <c r="E15" s="18">
        <f t="shared" ref="E15:E26" si="12">SUM(F15:G15)</f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  <c r="Z15" s="18">
        <v>0</v>
      </c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0</v>
      </c>
      <c r="AO15" s="18">
        <v>0</v>
      </c>
      <c r="AP15" s="18">
        <f t="shared" ref="AP15:AP27" si="13">AQ15+AR15</f>
        <v>13</v>
      </c>
      <c r="AQ15" s="18">
        <v>8</v>
      </c>
      <c r="AR15" s="18">
        <v>5</v>
      </c>
      <c r="AS15" s="18">
        <f t="shared" ref="AS15:AS27" si="14">AT15+AU15</f>
        <v>1</v>
      </c>
      <c r="AT15" s="18">
        <v>1</v>
      </c>
      <c r="AU15" s="18">
        <v>0</v>
      </c>
      <c r="AV15" s="63">
        <v>6</v>
      </c>
      <c r="AW15" s="18">
        <v>1</v>
      </c>
      <c r="AX15" s="18">
        <v>2</v>
      </c>
      <c r="AY15" s="18">
        <v>0</v>
      </c>
      <c r="AZ15" s="18">
        <v>0</v>
      </c>
      <c r="BA15" s="18">
        <f t="shared" ref="BA15:BA27" si="15">BB15+BC15</f>
        <v>0</v>
      </c>
      <c r="BB15" s="18">
        <v>0</v>
      </c>
      <c r="BC15" s="18">
        <v>0</v>
      </c>
      <c r="BD15" s="63">
        <v>0</v>
      </c>
      <c r="BE15" s="18">
        <v>0</v>
      </c>
      <c r="BF15" s="18">
        <v>0</v>
      </c>
      <c r="BG15" s="18">
        <v>0</v>
      </c>
      <c r="BH15" s="18">
        <v>0</v>
      </c>
      <c r="BI15" s="18">
        <v>0</v>
      </c>
      <c r="BJ15" s="18">
        <v>0</v>
      </c>
      <c r="BK15" s="18">
        <v>0</v>
      </c>
      <c r="BL15" s="18">
        <v>0</v>
      </c>
      <c r="BM15" s="18">
        <v>0</v>
      </c>
      <c r="BN15" s="18">
        <v>0</v>
      </c>
      <c r="BO15" s="18">
        <v>0</v>
      </c>
      <c r="BP15" s="18">
        <v>4</v>
      </c>
      <c r="BQ15" s="18">
        <v>0</v>
      </c>
      <c r="BR15" s="18">
        <v>0</v>
      </c>
      <c r="BS15" s="18">
        <v>0</v>
      </c>
      <c r="BT15" s="18">
        <v>0</v>
      </c>
      <c r="BU15" s="18">
        <v>0</v>
      </c>
      <c r="BV15" s="18">
        <v>0</v>
      </c>
      <c r="BW15" s="18">
        <v>0</v>
      </c>
      <c r="BX15" s="18">
        <v>0</v>
      </c>
      <c r="BY15" s="18">
        <v>0</v>
      </c>
      <c r="BZ15" s="18">
        <v>0</v>
      </c>
      <c r="CA15" s="18">
        <v>0</v>
      </c>
      <c r="CB15" s="18">
        <v>0</v>
      </c>
      <c r="CC15" s="18">
        <v>0</v>
      </c>
      <c r="CD15" s="18">
        <v>0</v>
      </c>
      <c r="CE15" s="18">
        <v>0</v>
      </c>
      <c r="CF15" s="18">
        <v>0</v>
      </c>
      <c r="CG15" s="18">
        <v>0</v>
      </c>
      <c r="CH15" s="18">
        <v>0</v>
      </c>
      <c r="CI15" s="18">
        <v>0</v>
      </c>
      <c r="CJ15" s="18">
        <v>1</v>
      </c>
      <c r="CK15" s="18">
        <v>0</v>
      </c>
      <c r="CL15" s="18">
        <v>0</v>
      </c>
      <c r="CM15" s="18">
        <v>0</v>
      </c>
      <c r="CN15" s="18">
        <f t="shared" ref="CN15:CN27" si="16">CO15+CP15</f>
        <v>7</v>
      </c>
      <c r="CO15" s="18">
        <v>3</v>
      </c>
      <c r="CP15" s="18">
        <v>4</v>
      </c>
      <c r="CQ15" s="18">
        <f t="shared" ref="CQ15:CQ27" si="17">CR15+CS15</f>
        <v>0</v>
      </c>
      <c r="CR15" s="18">
        <v>0</v>
      </c>
      <c r="CS15" s="18">
        <v>0</v>
      </c>
      <c r="CT15" s="18">
        <v>0</v>
      </c>
      <c r="CU15" s="18">
        <v>0</v>
      </c>
      <c r="CV15" s="18">
        <v>0</v>
      </c>
      <c r="CW15" s="18">
        <v>0</v>
      </c>
      <c r="CX15" s="18">
        <v>0</v>
      </c>
      <c r="CY15" s="18">
        <v>0</v>
      </c>
      <c r="CZ15" s="18">
        <v>4</v>
      </c>
      <c r="DA15" s="18">
        <v>0</v>
      </c>
      <c r="DB15" s="18">
        <v>0</v>
      </c>
      <c r="DC15" s="18">
        <v>0</v>
      </c>
      <c r="DD15" s="18">
        <v>0</v>
      </c>
      <c r="DE15" s="18">
        <v>0</v>
      </c>
      <c r="DF15" s="18">
        <v>0</v>
      </c>
      <c r="DG15" s="18">
        <v>0</v>
      </c>
      <c r="DH15" s="18">
        <v>0</v>
      </c>
      <c r="DI15" s="18">
        <v>0</v>
      </c>
      <c r="DJ15" s="18">
        <v>0</v>
      </c>
      <c r="DK15" s="18">
        <v>0</v>
      </c>
      <c r="DL15" s="18">
        <v>3</v>
      </c>
      <c r="DM15" s="18">
        <v>0</v>
      </c>
      <c r="DN15" s="18">
        <v>0</v>
      </c>
      <c r="DO15" s="18">
        <v>0</v>
      </c>
      <c r="DP15" s="18">
        <v>0</v>
      </c>
      <c r="DQ15" s="18">
        <v>0</v>
      </c>
      <c r="DR15" s="18">
        <v>0</v>
      </c>
      <c r="DS15" s="18">
        <v>0</v>
      </c>
      <c r="DT15" s="18">
        <v>0</v>
      </c>
      <c r="DU15" s="18">
        <v>0</v>
      </c>
      <c r="DV15" s="18">
        <v>0</v>
      </c>
      <c r="DW15" s="18">
        <v>0</v>
      </c>
      <c r="DX15" s="18">
        <v>0</v>
      </c>
      <c r="DY15" s="18">
        <v>0</v>
      </c>
      <c r="DZ15" s="18">
        <v>0</v>
      </c>
      <c r="EA15" s="18">
        <v>0</v>
      </c>
      <c r="EB15" s="18">
        <v>0</v>
      </c>
      <c r="EC15" s="18">
        <v>0</v>
      </c>
      <c r="ED15" s="18">
        <v>0</v>
      </c>
      <c r="EE15" s="18">
        <v>0</v>
      </c>
      <c r="EF15" s="18">
        <v>0</v>
      </c>
      <c r="EG15" s="18">
        <v>0</v>
      </c>
      <c r="EH15" s="18">
        <v>0</v>
      </c>
      <c r="EI15" s="18">
        <v>0</v>
      </c>
      <c r="EJ15" s="18">
        <v>0</v>
      </c>
      <c r="EK15" s="18">
        <v>0</v>
      </c>
      <c r="EL15" s="18">
        <v>0</v>
      </c>
      <c r="EM15" s="18">
        <v>0</v>
      </c>
      <c r="EN15" s="18">
        <v>0</v>
      </c>
      <c r="EO15" s="18">
        <v>0</v>
      </c>
      <c r="EP15" s="18">
        <v>0</v>
      </c>
      <c r="EQ15" s="18">
        <v>0</v>
      </c>
      <c r="ER15" s="18">
        <v>0</v>
      </c>
      <c r="ES15" s="18">
        <v>0</v>
      </c>
      <c r="ET15" s="18">
        <v>0</v>
      </c>
      <c r="EU15" s="19">
        <v>0</v>
      </c>
    </row>
    <row r="16" spans="1:151" ht="20.25" customHeight="1">
      <c r="A16" s="61" t="s">
        <v>371</v>
      </c>
      <c r="B16" s="32">
        <f t="shared" si="11"/>
        <v>0</v>
      </c>
      <c r="C16" s="18">
        <v>0</v>
      </c>
      <c r="D16" s="18">
        <v>0</v>
      </c>
      <c r="E16" s="18">
        <f t="shared" si="12"/>
        <v>0</v>
      </c>
      <c r="F16" s="18">
        <v>0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  <c r="Z16" s="18">
        <v>0</v>
      </c>
      <c r="AA16" s="18">
        <v>0</v>
      </c>
      <c r="AB16" s="18">
        <v>0</v>
      </c>
      <c r="AC16" s="18">
        <v>0</v>
      </c>
      <c r="AD16" s="18">
        <v>0</v>
      </c>
      <c r="AE16" s="18">
        <v>0</v>
      </c>
      <c r="AF16" s="18">
        <v>0</v>
      </c>
      <c r="AG16" s="18">
        <v>0</v>
      </c>
      <c r="AH16" s="18">
        <v>0</v>
      </c>
      <c r="AI16" s="18">
        <v>0</v>
      </c>
      <c r="AJ16" s="18">
        <v>0</v>
      </c>
      <c r="AK16" s="18">
        <v>0</v>
      </c>
      <c r="AL16" s="18">
        <v>0</v>
      </c>
      <c r="AM16" s="18">
        <v>0</v>
      </c>
      <c r="AN16" s="18">
        <v>0</v>
      </c>
      <c r="AO16" s="18">
        <v>0</v>
      </c>
      <c r="AP16" s="18">
        <f t="shared" si="13"/>
        <v>4</v>
      </c>
      <c r="AQ16" s="18">
        <v>2</v>
      </c>
      <c r="AR16" s="18">
        <v>2</v>
      </c>
      <c r="AS16" s="18">
        <f t="shared" si="14"/>
        <v>0</v>
      </c>
      <c r="AT16" s="18">
        <v>0</v>
      </c>
      <c r="AU16" s="18">
        <v>0</v>
      </c>
      <c r="AV16" s="63">
        <v>3</v>
      </c>
      <c r="AW16" s="18">
        <v>0</v>
      </c>
      <c r="AX16" s="18">
        <v>0</v>
      </c>
      <c r="AY16" s="18">
        <v>0</v>
      </c>
      <c r="AZ16" s="18">
        <v>0</v>
      </c>
      <c r="BA16" s="18">
        <f t="shared" si="15"/>
        <v>0</v>
      </c>
      <c r="BB16" s="18">
        <v>0</v>
      </c>
      <c r="BC16" s="18">
        <v>0</v>
      </c>
      <c r="BD16" s="63">
        <v>0</v>
      </c>
      <c r="BE16" s="18">
        <v>0</v>
      </c>
      <c r="BF16" s="18">
        <v>0</v>
      </c>
      <c r="BG16" s="18">
        <v>0</v>
      </c>
      <c r="BH16" s="18">
        <v>0</v>
      </c>
      <c r="BI16" s="18">
        <v>0</v>
      </c>
      <c r="BJ16" s="18">
        <v>0</v>
      </c>
      <c r="BK16" s="18">
        <v>0</v>
      </c>
      <c r="BL16" s="18">
        <v>0</v>
      </c>
      <c r="BM16" s="18">
        <v>0</v>
      </c>
      <c r="BN16" s="18">
        <v>0</v>
      </c>
      <c r="BO16" s="18">
        <v>0</v>
      </c>
      <c r="BP16" s="18">
        <v>1</v>
      </c>
      <c r="BQ16" s="18">
        <v>0</v>
      </c>
      <c r="BR16" s="18">
        <v>0</v>
      </c>
      <c r="BS16" s="18">
        <v>0</v>
      </c>
      <c r="BT16" s="18">
        <v>0</v>
      </c>
      <c r="BU16" s="18">
        <v>0</v>
      </c>
      <c r="BV16" s="18">
        <v>0</v>
      </c>
      <c r="BW16" s="18">
        <v>0</v>
      </c>
      <c r="BX16" s="18">
        <v>0</v>
      </c>
      <c r="BY16" s="18">
        <v>0</v>
      </c>
      <c r="BZ16" s="18">
        <v>0</v>
      </c>
      <c r="CA16" s="18">
        <v>0</v>
      </c>
      <c r="CB16" s="18">
        <v>0</v>
      </c>
      <c r="CC16" s="18">
        <v>0</v>
      </c>
      <c r="CD16" s="18">
        <v>0</v>
      </c>
      <c r="CE16" s="18">
        <v>0</v>
      </c>
      <c r="CF16" s="18">
        <v>0</v>
      </c>
      <c r="CG16" s="18">
        <v>0</v>
      </c>
      <c r="CH16" s="18">
        <v>0</v>
      </c>
      <c r="CI16" s="18">
        <v>0</v>
      </c>
      <c r="CJ16" s="18">
        <v>0</v>
      </c>
      <c r="CK16" s="18">
        <v>0</v>
      </c>
      <c r="CL16" s="18">
        <v>0</v>
      </c>
      <c r="CM16" s="18">
        <v>0</v>
      </c>
      <c r="CN16" s="18">
        <f t="shared" si="16"/>
        <v>3</v>
      </c>
      <c r="CO16" s="18">
        <v>1</v>
      </c>
      <c r="CP16" s="18">
        <v>2</v>
      </c>
      <c r="CQ16" s="18">
        <f t="shared" si="17"/>
        <v>0</v>
      </c>
      <c r="CR16" s="18">
        <v>0</v>
      </c>
      <c r="CS16" s="18">
        <v>0</v>
      </c>
      <c r="CT16" s="18">
        <v>0</v>
      </c>
      <c r="CU16" s="18">
        <v>0</v>
      </c>
      <c r="CV16" s="18">
        <v>0</v>
      </c>
      <c r="CW16" s="18">
        <v>0</v>
      </c>
      <c r="CX16" s="18">
        <v>0</v>
      </c>
      <c r="CY16" s="18">
        <v>0</v>
      </c>
      <c r="CZ16" s="18">
        <v>1</v>
      </c>
      <c r="DA16" s="18">
        <v>0</v>
      </c>
      <c r="DB16" s="18">
        <v>0</v>
      </c>
      <c r="DC16" s="18">
        <v>0</v>
      </c>
      <c r="DD16" s="18">
        <v>0</v>
      </c>
      <c r="DE16" s="18">
        <v>0</v>
      </c>
      <c r="DF16" s="18">
        <v>0</v>
      </c>
      <c r="DG16" s="18">
        <v>0</v>
      </c>
      <c r="DH16" s="18">
        <v>0</v>
      </c>
      <c r="DI16" s="18">
        <v>0</v>
      </c>
      <c r="DJ16" s="18">
        <v>0</v>
      </c>
      <c r="DK16" s="18">
        <v>0</v>
      </c>
      <c r="DL16" s="18">
        <v>2</v>
      </c>
      <c r="DM16" s="18">
        <v>0</v>
      </c>
      <c r="DN16" s="18">
        <v>0</v>
      </c>
      <c r="DO16" s="18">
        <v>0</v>
      </c>
      <c r="DP16" s="18">
        <v>0</v>
      </c>
      <c r="DQ16" s="18">
        <v>0</v>
      </c>
      <c r="DR16" s="18">
        <v>0</v>
      </c>
      <c r="DS16" s="18">
        <v>0</v>
      </c>
      <c r="DT16" s="18">
        <v>0</v>
      </c>
      <c r="DU16" s="18">
        <v>0</v>
      </c>
      <c r="DV16" s="18">
        <v>0</v>
      </c>
      <c r="DW16" s="18">
        <v>0</v>
      </c>
      <c r="DX16" s="18">
        <v>0</v>
      </c>
      <c r="DY16" s="18">
        <v>0</v>
      </c>
      <c r="DZ16" s="18">
        <v>0</v>
      </c>
      <c r="EA16" s="18">
        <v>0</v>
      </c>
      <c r="EB16" s="18">
        <v>0</v>
      </c>
      <c r="EC16" s="18">
        <v>0</v>
      </c>
      <c r="ED16" s="18">
        <v>0</v>
      </c>
      <c r="EE16" s="18">
        <v>0</v>
      </c>
      <c r="EF16" s="18">
        <v>0</v>
      </c>
      <c r="EG16" s="18">
        <v>0</v>
      </c>
      <c r="EH16" s="18">
        <v>0</v>
      </c>
      <c r="EI16" s="18">
        <v>0</v>
      </c>
      <c r="EJ16" s="18">
        <v>0</v>
      </c>
      <c r="EK16" s="18">
        <v>0</v>
      </c>
      <c r="EL16" s="18">
        <v>0</v>
      </c>
      <c r="EM16" s="18">
        <v>0</v>
      </c>
      <c r="EN16" s="18">
        <v>0</v>
      </c>
      <c r="EO16" s="18">
        <v>0</v>
      </c>
      <c r="EP16" s="18">
        <v>0</v>
      </c>
      <c r="EQ16" s="18">
        <v>0</v>
      </c>
      <c r="ER16" s="18">
        <v>0</v>
      </c>
      <c r="ES16" s="18">
        <v>0</v>
      </c>
      <c r="ET16" s="18">
        <v>0</v>
      </c>
      <c r="EU16" s="19">
        <v>0</v>
      </c>
    </row>
    <row r="17" spans="1:151" ht="20.25" customHeight="1">
      <c r="A17" s="61" t="s">
        <v>372</v>
      </c>
      <c r="B17" s="32">
        <f t="shared" si="11"/>
        <v>0</v>
      </c>
      <c r="C17" s="18">
        <v>0</v>
      </c>
      <c r="D17" s="18">
        <v>0</v>
      </c>
      <c r="E17" s="18">
        <f t="shared" si="12"/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f t="shared" si="13"/>
        <v>6</v>
      </c>
      <c r="AQ17" s="18">
        <v>2</v>
      </c>
      <c r="AR17" s="18">
        <v>4</v>
      </c>
      <c r="AS17" s="18">
        <f t="shared" si="14"/>
        <v>0</v>
      </c>
      <c r="AT17" s="18">
        <v>0</v>
      </c>
      <c r="AU17" s="18">
        <v>0</v>
      </c>
      <c r="AV17" s="63">
        <v>4</v>
      </c>
      <c r="AW17" s="18">
        <v>0</v>
      </c>
      <c r="AX17" s="18">
        <v>0</v>
      </c>
      <c r="AY17" s="18">
        <v>0</v>
      </c>
      <c r="AZ17" s="18">
        <v>0</v>
      </c>
      <c r="BA17" s="18">
        <f t="shared" si="15"/>
        <v>0</v>
      </c>
      <c r="BB17" s="18">
        <v>0</v>
      </c>
      <c r="BC17" s="18">
        <v>0</v>
      </c>
      <c r="BD17" s="63">
        <v>0</v>
      </c>
      <c r="BE17" s="18">
        <v>0</v>
      </c>
      <c r="BF17" s="18">
        <v>0</v>
      </c>
      <c r="BG17" s="18">
        <v>0</v>
      </c>
      <c r="BH17" s="18">
        <v>0</v>
      </c>
      <c r="BI17" s="18">
        <v>0</v>
      </c>
      <c r="BJ17" s="18">
        <v>0</v>
      </c>
      <c r="BK17" s="18">
        <v>0</v>
      </c>
      <c r="BL17" s="18">
        <v>0</v>
      </c>
      <c r="BM17" s="18">
        <v>0</v>
      </c>
      <c r="BN17" s="18">
        <v>0</v>
      </c>
      <c r="BO17" s="18">
        <v>0</v>
      </c>
      <c r="BP17" s="18">
        <v>2</v>
      </c>
      <c r="BQ17" s="18">
        <v>0</v>
      </c>
      <c r="BR17" s="18">
        <v>0</v>
      </c>
      <c r="BS17" s="18">
        <v>0</v>
      </c>
      <c r="BT17" s="18">
        <v>0</v>
      </c>
      <c r="BU17" s="18">
        <v>0</v>
      </c>
      <c r="BV17" s="18">
        <v>0</v>
      </c>
      <c r="BW17" s="18">
        <v>0</v>
      </c>
      <c r="BX17" s="18">
        <v>0</v>
      </c>
      <c r="BY17" s="18">
        <v>0</v>
      </c>
      <c r="BZ17" s="18">
        <v>0</v>
      </c>
      <c r="CA17" s="18">
        <v>0</v>
      </c>
      <c r="CB17" s="18">
        <v>0</v>
      </c>
      <c r="CC17" s="18">
        <v>0</v>
      </c>
      <c r="CD17" s="18">
        <v>0</v>
      </c>
      <c r="CE17" s="18">
        <v>0</v>
      </c>
      <c r="CF17" s="18">
        <v>0</v>
      </c>
      <c r="CG17" s="18">
        <v>0</v>
      </c>
      <c r="CH17" s="18">
        <v>0</v>
      </c>
      <c r="CI17" s="18">
        <v>0</v>
      </c>
      <c r="CJ17" s="18">
        <v>0</v>
      </c>
      <c r="CK17" s="18">
        <v>0</v>
      </c>
      <c r="CL17" s="18">
        <v>0</v>
      </c>
      <c r="CM17" s="18">
        <v>0</v>
      </c>
      <c r="CN17" s="18">
        <f t="shared" si="16"/>
        <v>8</v>
      </c>
      <c r="CO17" s="18">
        <v>6</v>
      </c>
      <c r="CP17" s="18">
        <v>2</v>
      </c>
      <c r="CQ17" s="18">
        <f t="shared" si="17"/>
        <v>0</v>
      </c>
      <c r="CR17" s="18">
        <v>0</v>
      </c>
      <c r="CS17" s="18">
        <v>0</v>
      </c>
      <c r="CT17" s="18">
        <v>0</v>
      </c>
      <c r="CU17" s="18">
        <v>0</v>
      </c>
      <c r="CV17" s="18">
        <v>0</v>
      </c>
      <c r="CW17" s="18">
        <v>0</v>
      </c>
      <c r="CX17" s="18">
        <v>0</v>
      </c>
      <c r="CY17" s="18">
        <v>0</v>
      </c>
      <c r="CZ17" s="18">
        <v>7</v>
      </c>
      <c r="DA17" s="18">
        <v>0</v>
      </c>
      <c r="DB17" s="18">
        <v>0</v>
      </c>
      <c r="DC17" s="18">
        <v>0</v>
      </c>
      <c r="DD17" s="18">
        <v>0</v>
      </c>
      <c r="DE17" s="18">
        <v>0</v>
      </c>
      <c r="DF17" s="18">
        <v>0</v>
      </c>
      <c r="DG17" s="18">
        <v>0</v>
      </c>
      <c r="DH17" s="18">
        <v>0</v>
      </c>
      <c r="DI17" s="18">
        <v>0</v>
      </c>
      <c r="DJ17" s="18">
        <v>0</v>
      </c>
      <c r="DK17" s="18">
        <v>0</v>
      </c>
      <c r="DL17" s="18">
        <v>1</v>
      </c>
      <c r="DM17" s="18">
        <v>0</v>
      </c>
      <c r="DN17" s="18">
        <v>0</v>
      </c>
      <c r="DO17" s="18">
        <v>0</v>
      </c>
      <c r="DP17" s="18">
        <v>0</v>
      </c>
      <c r="DQ17" s="18">
        <v>0</v>
      </c>
      <c r="DR17" s="18">
        <v>0</v>
      </c>
      <c r="DS17" s="18">
        <v>0</v>
      </c>
      <c r="DT17" s="18">
        <v>0</v>
      </c>
      <c r="DU17" s="18">
        <v>0</v>
      </c>
      <c r="DV17" s="18">
        <v>0</v>
      </c>
      <c r="DW17" s="18">
        <v>0</v>
      </c>
      <c r="DX17" s="18">
        <v>0</v>
      </c>
      <c r="DY17" s="18">
        <v>0</v>
      </c>
      <c r="DZ17" s="18">
        <v>0</v>
      </c>
      <c r="EA17" s="18">
        <v>0</v>
      </c>
      <c r="EB17" s="18">
        <v>0</v>
      </c>
      <c r="EC17" s="18">
        <v>0</v>
      </c>
      <c r="ED17" s="18">
        <v>0</v>
      </c>
      <c r="EE17" s="18">
        <v>0</v>
      </c>
      <c r="EF17" s="18">
        <v>0</v>
      </c>
      <c r="EG17" s="18">
        <v>0</v>
      </c>
      <c r="EH17" s="18">
        <v>0</v>
      </c>
      <c r="EI17" s="18">
        <v>0</v>
      </c>
      <c r="EJ17" s="18">
        <v>0</v>
      </c>
      <c r="EK17" s="18">
        <v>0</v>
      </c>
      <c r="EL17" s="18">
        <v>0</v>
      </c>
      <c r="EM17" s="18">
        <v>0</v>
      </c>
      <c r="EN17" s="18">
        <v>0</v>
      </c>
      <c r="EO17" s="18">
        <v>0</v>
      </c>
      <c r="EP17" s="18">
        <v>0</v>
      </c>
      <c r="EQ17" s="18">
        <v>0</v>
      </c>
      <c r="ER17" s="18">
        <v>0</v>
      </c>
      <c r="ES17" s="18">
        <v>0</v>
      </c>
      <c r="ET17" s="18">
        <v>0</v>
      </c>
      <c r="EU17" s="19">
        <v>0</v>
      </c>
    </row>
    <row r="18" spans="1:151" ht="20.25" customHeight="1">
      <c r="A18" s="61" t="s">
        <v>373</v>
      </c>
      <c r="B18" s="32">
        <f t="shared" si="11"/>
        <v>0</v>
      </c>
      <c r="C18" s="18">
        <v>0</v>
      </c>
      <c r="D18" s="18">
        <v>0</v>
      </c>
      <c r="E18" s="18">
        <f t="shared" si="12"/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f t="shared" si="13"/>
        <v>6</v>
      </c>
      <c r="AQ18" s="18">
        <v>4</v>
      </c>
      <c r="AR18" s="18">
        <v>2</v>
      </c>
      <c r="AS18" s="18">
        <f t="shared" si="14"/>
        <v>3</v>
      </c>
      <c r="AT18" s="18">
        <v>2</v>
      </c>
      <c r="AU18" s="18">
        <v>1</v>
      </c>
      <c r="AV18" s="63">
        <v>6</v>
      </c>
      <c r="AW18" s="18">
        <v>3</v>
      </c>
      <c r="AX18" s="18">
        <v>0</v>
      </c>
      <c r="AY18" s="18">
        <v>0</v>
      </c>
      <c r="AZ18" s="18">
        <v>0</v>
      </c>
      <c r="BA18" s="18">
        <f t="shared" si="15"/>
        <v>0</v>
      </c>
      <c r="BB18" s="18">
        <v>0</v>
      </c>
      <c r="BC18" s="18">
        <v>0</v>
      </c>
      <c r="BD18" s="63">
        <v>0</v>
      </c>
      <c r="BE18" s="18">
        <v>0</v>
      </c>
      <c r="BF18" s="18">
        <v>0</v>
      </c>
      <c r="BG18" s="18">
        <v>0</v>
      </c>
      <c r="BH18" s="18">
        <v>0</v>
      </c>
      <c r="BI18" s="18">
        <v>0</v>
      </c>
      <c r="BJ18" s="18">
        <v>0</v>
      </c>
      <c r="BK18" s="18">
        <v>0</v>
      </c>
      <c r="BL18" s="18">
        <v>0</v>
      </c>
      <c r="BM18" s="18">
        <v>0</v>
      </c>
      <c r="BN18" s="18">
        <v>0</v>
      </c>
      <c r="BO18" s="18">
        <v>0</v>
      </c>
      <c r="BP18" s="18">
        <v>0</v>
      </c>
      <c r="BQ18" s="18">
        <v>0</v>
      </c>
      <c r="BR18" s="18">
        <v>0</v>
      </c>
      <c r="BS18" s="18">
        <v>0</v>
      </c>
      <c r="BT18" s="18">
        <v>0</v>
      </c>
      <c r="BU18" s="18">
        <v>0</v>
      </c>
      <c r="BV18" s="18">
        <v>0</v>
      </c>
      <c r="BW18" s="18">
        <v>0</v>
      </c>
      <c r="BX18" s="18">
        <v>0</v>
      </c>
      <c r="BY18" s="18">
        <v>0</v>
      </c>
      <c r="BZ18" s="18">
        <v>0</v>
      </c>
      <c r="CA18" s="18">
        <v>0</v>
      </c>
      <c r="CB18" s="18">
        <v>0</v>
      </c>
      <c r="CC18" s="18">
        <v>0</v>
      </c>
      <c r="CD18" s="18">
        <v>0</v>
      </c>
      <c r="CE18" s="18">
        <v>0</v>
      </c>
      <c r="CF18" s="18">
        <v>0</v>
      </c>
      <c r="CG18" s="18">
        <v>0</v>
      </c>
      <c r="CH18" s="18">
        <v>0</v>
      </c>
      <c r="CI18" s="18">
        <v>0</v>
      </c>
      <c r="CJ18" s="18">
        <v>0</v>
      </c>
      <c r="CK18" s="18">
        <v>0</v>
      </c>
      <c r="CL18" s="18">
        <v>0</v>
      </c>
      <c r="CM18" s="18">
        <v>0</v>
      </c>
      <c r="CN18" s="18">
        <f t="shared" si="16"/>
        <v>2</v>
      </c>
      <c r="CO18" s="18">
        <v>0</v>
      </c>
      <c r="CP18" s="18">
        <v>2</v>
      </c>
      <c r="CQ18" s="18">
        <v>0</v>
      </c>
      <c r="CR18" s="18">
        <v>0</v>
      </c>
      <c r="CS18" s="18">
        <v>0</v>
      </c>
      <c r="CT18" s="18">
        <v>0</v>
      </c>
      <c r="CU18" s="18">
        <v>0</v>
      </c>
      <c r="CV18" s="18">
        <v>0</v>
      </c>
      <c r="CW18" s="18">
        <v>0</v>
      </c>
      <c r="CX18" s="18">
        <v>0</v>
      </c>
      <c r="CY18" s="18">
        <v>0</v>
      </c>
      <c r="CZ18" s="18">
        <v>2</v>
      </c>
      <c r="DA18" s="18">
        <v>0</v>
      </c>
      <c r="DB18" s="18">
        <v>0</v>
      </c>
      <c r="DC18" s="18">
        <v>0</v>
      </c>
      <c r="DD18" s="18">
        <v>0</v>
      </c>
      <c r="DE18" s="18">
        <v>0</v>
      </c>
      <c r="DF18" s="18">
        <v>0</v>
      </c>
      <c r="DG18" s="18">
        <v>0</v>
      </c>
      <c r="DH18" s="18">
        <v>0</v>
      </c>
      <c r="DI18" s="18">
        <v>0</v>
      </c>
      <c r="DJ18" s="18">
        <v>0</v>
      </c>
      <c r="DK18" s="18">
        <v>0</v>
      </c>
      <c r="DL18" s="18">
        <v>0</v>
      </c>
      <c r="DM18" s="18">
        <v>0</v>
      </c>
      <c r="DN18" s="18">
        <v>0</v>
      </c>
      <c r="DO18" s="18">
        <v>0</v>
      </c>
      <c r="DP18" s="18">
        <v>0</v>
      </c>
      <c r="DQ18" s="18">
        <v>0</v>
      </c>
      <c r="DR18" s="18">
        <v>0</v>
      </c>
      <c r="DS18" s="18">
        <v>0</v>
      </c>
      <c r="DT18" s="18">
        <v>0</v>
      </c>
      <c r="DU18" s="18">
        <v>0</v>
      </c>
      <c r="DV18" s="18">
        <v>0</v>
      </c>
      <c r="DW18" s="18">
        <v>0</v>
      </c>
      <c r="DX18" s="18">
        <v>0</v>
      </c>
      <c r="DY18" s="18">
        <v>0</v>
      </c>
      <c r="DZ18" s="18">
        <v>0</v>
      </c>
      <c r="EA18" s="18">
        <v>0</v>
      </c>
      <c r="EB18" s="18">
        <v>0</v>
      </c>
      <c r="EC18" s="18">
        <v>0</v>
      </c>
      <c r="ED18" s="18">
        <v>0</v>
      </c>
      <c r="EE18" s="18">
        <v>0</v>
      </c>
      <c r="EF18" s="18">
        <v>0</v>
      </c>
      <c r="EG18" s="18">
        <v>0</v>
      </c>
      <c r="EH18" s="18">
        <v>0</v>
      </c>
      <c r="EI18" s="18">
        <v>0</v>
      </c>
      <c r="EJ18" s="18">
        <v>0</v>
      </c>
      <c r="EK18" s="18">
        <v>0</v>
      </c>
      <c r="EL18" s="18">
        <v>0</v>
      </c>
      <c r="EM18" s="18">
        <v>0</v>
      </c>
      <c r="EN18" s="18">
        <v>0</v>
      </c>
      <c r="EO18" s="18">
        <v>0</v>
      </c>
      <c r="EP18" s="18">
        <v>0</v>
      </c>
      <c r="EQ18" s="18">
        <v>0</v>
      </c>
      <c r="ER18" s="18">
        <v>0</v>
      </c>
      <c r="ES18" s="18">
        <v>0</v>
      </c>
      <c r="ET18" s="18">
        <v>0</v>
      </c>
      <c r="EU18" s="19">
        <v>0</v>
      </c>
    </row>
    <row r="19" spans="1:151" ht="20.25" customHeight="1">
      <c r="A19" s="61" t="s">
        <v>374</v>
      </c>
      <c r="B19" s="32">
        <f t="shared" si="11"/>
        <v>0</v>
      </c>
      <c r="C19" s="18">
        <v>0</v>
      </c>
      <c r="D19" s="18">
        <v>0</v>
      </c>
      <c r="E19" s="18">
        <f t="shared" si="12"/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  <c r="Z19" s="18">
        <v>0</v>
      </c>
      <c r="AA19" s="18">
        <v>0</v>
      </c>
      <c r="AB19" s="18">
        <v>0</v>
      </c>
      <c r="AC19" s="18">
        <v>0</v>
      </c>
      <c r="AD19" s="18">
        <v>0</v>
      </c>
      <c r="AE19" s="18">
        <v>0</v>
      </c>
      <c r="AF19" s="18">
        <v>0</v>
      </c>
      <c r="AG19" s="18">
        <v>0</v>
      </c>
      <c r="AH19" s="18">
        <v>0</v>
      </c>
      <c r="AI19" s="18">
        <v>0</v>
      </c>
      <c r="AJ19" s="18">
        <v>0</v>
      </c>
      <c r="AK19" s="18">
        <v>0</v>
      </c>
      <c r="AL19" s="18">
        <v>0</v>
      </c>
      <c r="AM19" s="18">
        <v>0</v>
      </c>
      <c r="AN19" s="18">
        <v>0</v>
      </c>
      <c r="AO19" s="18">
        <v>0</v>
      </c>
      <c r="AP19" s="18">
        <f t="shared" si="13"/>
        <v>4</v>
      </c>
      <c r="AQ19" s="18">
        <v>2</v>
      </c>
      <c r="AR19" s="18">
        <v>2</v>
      </c>
      <c r="AS19" s="18">
        <f t="shared" si="14"/>
        <v>1</v>
      </c>
      <c r="AT19" s="18">
        <v>1</v>
      </c>
      <c r="AU19" s="18">
        <v>0</v>
      </c>
      <c r="AV19" s="63">
        <v>4</v>
      </c>
      <c r="AW19" s="18">
        <v>1</v>
      </c>
      <c r="AX19" s="18">
        <v>0</v>
      </c>
      <c r="AY19" s="18">
        <v>0</v>
      </c>
      <c r="AZ19" s="18">
        <v>0</v>
      </c>
      <c r="BA19" s="18">
        <f t="shared" si="15"/>
        <v>0</v>
      </c>
      <c r="BB19" s="18">
        <v>0</v>
      </c>
      <c r="BC19" s="18">
        <v>0</v>
      </c>
      <c r="BD19" s="63">
        <v>0</v>
      </c>
      <c r="BE19" s="18">
        <v>0</v>
      </c>
      <c r="BF19" s="18">
        <v>0</v>
      </c>
      <c r="BG19" s="18">
        <v>0</v>
      </c>
      <c r="BH19" s="18">
        <v>0</v>
      </c>
      <c r="BI19" s="18">
        <v>0</v>
      </c>
      <c r="BJ19" s="18">
        <v>0</v>
      </c>
      <c r="BK19" s="18">
        <v>0</v>
      </c>
      <c r="BL19" s="18">
        <v>0</v>
      </c>
      <c r="BM19" s="18">
        <v>0</v>
      </c>
      <c r="BN19" s="18">
        <v>0</v>
      </c>
      <c r="BO19" s="18">
        <v>0</v>
      </c>
      <c r="BP19" s="18">
        <v>0</v>
      </c>
      <c r="BQ19" s="18">
        <v>0</v>
      </c>
      <c r="BR19" s="18">
        <v>0</v>
      </c>
      <c r="BS19" s="18">
        <v>0</v>
      </c>
      <c r="BT19" s="18">
        <v>0</v>
      </c>
      <c r="BU19" s="18">
        <v>0</v>
      </c>
      <c r="BV19" s="18">
        <v>0</v>
      </c>
      <c r="BW19" s="18">
        <v>0</v>
      </c>
      <c r="BX19" s="18">
        <v>0</v>
      </c>
      <c r="BY19" s="18">
        <v>0</v>
      </c>
      <c r="BZ19" s="18">
        <v>0</v>
      </c>
      <c r="CA19" s="18">
        <v>0</v>
      </c>
      <c r="CB19" s="18">
        <v>0</v>
      </c>
      <c r="CC19" s="18">
        <v>0</v>
      </c>
      <c r="CD19" s="18">
        <v>0</v>
      </c>
      <c r="CE19" s="18">
        <v>0</v>
      </c>
      <c r="CF19" s="18">
        <v>0</v>
      </c>
      <c r="CG19" s="18">
        <v>0</v>
      </c>
      <c r="CH19" s="18">
        <v>0</v>
      </c>
      <c r="CI19" s="18">
        <v>0</v>
      </c>
      <c r="CJ19" s="18">
        <v>0</v>
      </c>
      <c r="CK19" s="18">
        <v>0</v>
      </c>
      <c r="CL19" s="18">
        <v>0</v>
      </c>
      <c r="CM19" s="18">
        <v>0</v>
      </c>
      <c r="CN19" s="18">
        <f t="shared" si="16"/>
        <v>6</v>
      </c>
      <c r="CO19" s="18">
        <v>4</v>
      </c>
      <c r="CP19" s="18">
        <v>2</v>
      </c>
      <c r="CQ19" s="18">
        <f t="shared" si="17"/>
        <v>0</v>
      </c>
      <c r="CR19" s="18">
        <v>0</v>
      </c>
      <c r="CS19" s="18">
        <v>0</v>
      </c>
      <c r="CT19" s="18">
        <v>0</v>
      </c>
      <c r="CU19" s="18">
        <v>0</v>
      </c>
      <c r="CV19" s="18">
        <v>0</v>
      </c>
      <c r="CW19" s="18">
        <v>0</v>
      </c>
      <c r="CX19" s="18">
        <v>0</v>
      </c>
      <c r="CY19" s="18">
        <v>0</v>
      </c>
      <c r="CZ19" s="18">
        <v>3</v>
      </c>
      <c r="DA19" s="18">
        <v>0</v>
      </c>
      <c r="DB19" s="18">
        <v>0</v>
      </c>
      <c r="DC19" s="18">
        <v>0</v>
      </c>
      <c r="DD19" s="18">
        <v>0</v>
      </c>
      <c r="DE19" s="18">
        <v>0</v>
      </c>
      <c r="DF19" s="18">
        <v>0</v>
      </c>
      <c r="DG19" s="18">
        <v>0</v>
      </c>
      <c r="DH19" s="18">
        <v>0</v>
      </c>
      <c r="DI19" s="18">
        <v>0</v>
      </c>
      <c r="DJ19" s="18">
        <v>0</v>
      </c>
      <c r="DK19" s="18">
        <v>0</v>
      </c>
      <c r="DL19" s="18">
        <v>3</v>
      </c>
      <c r="DM19" s="18">
        <v>0</v>
      </c>
      <c r="DN19" s="18">
        <v>0</v>
      </c>
      <c r="DO19" s="18">
        <v>0</v>
      </c>
      <c r="DP19" s="18">
        <v>0</v>
      </c>
      <c r="DQ19" s="18">
        <v>0</v>
      </c>
      <c r="DR19" s="18">
        <v>0</v>
      </c>
      <c r="DS19" s="18">
        <v>0</v>
      </c>
      <c r="DT19" s="18">
        <v>0</v>
      </c>
      <c r="DU19" s="18">
        <v>0</v>
      </c>
      <c r="DV19" s="18">
        <v>0</v>
      </c>
      <c r="DW19" s="18">
        <v>0</v>
      </c>
      <c r="DX19" s="18">
        <v>0</v>
      </c>
      <c r="DY19" s="18">
        <v>0</v>
      </c>
      <c r="DZ19" s="18">
        <v>0</v>
      </c>
      <c r="EA19" s="18">
        <v>0</v>
      </c>
      <c r="EB19" s="18">
        <v>0</v>
      </c>
      <c r="EC19" s="18">
        <v>0</v>
      </c>
      <c r="ED19" s="18">
        <v>0</v>
      </c>
      <c r="EE19" s="18">
        <v>0</v>
      </c>
      <c r="EF19" s="18">
        <v>0</v>
      </c>
      <c r="EG19" s="18">
        <v>0</v>
      </c>
      <c r="EH19" s="18">
        <v>0</v>
      </c>
      <c r="EI19" s="18">
        <v>0</v>
      </c>
      <c r="EJ19" s="18">
        <v>0</v>
      </c>
      <c r="EK19" s="18">
        <v>0</v>
      </c>
      <c r="EL19" s="18">
        <v>0</v>
      </c>
      <c r="EM19" s="18">
        <v>0</v>
      </c>
      <c r="EN19" s="18">
        <v>0</v>
      </c>
      <c r="EO19" s="18">
        <v>0</v>
      </c>
      <c r="EP19" s="18">
        <v>0</v>
      </c>
      <c r="EQ19" s="18">
        <v>0</v>
      </c>
      <c r="ER19" s="18">
        <v>0</v>
      </c>
      <c r="ES19" s="18">
        <v>0</v>
      </c>
      <c r="ET19" s="18">
        <v>0</v>
      </c>
      <c r="EU19" s="19">
        <v>0</v>
      </c>
    </row>
    <row r="20" spans="1:151" ht="20.25" customHeight="1">
      <c r="A20" s="61" t="s">
        <v>375</v>
      </c>
      <c r="B20" s="32">
        <f t="shared" si="11"/>
        <v>0</v>
      </c>
      <c r="C20" s="18">
        <v>0</v>
      </c>
      <c r="D20" s="18">
        <v>0</v>
      </c>
      <c r="E20" s="18">
        <f t="shared" si="12"/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f t="shared" si="13"/>
        <v>5</v>
      </c>
      <c r="AQ20" s="18">
        <v>2</v>
      </c>
      <c r="AR20" s="18">
        <v>3</v>
      </c>
      <c r="AS20" s="18">
        <f t="shared" si="14"/>
        <v>1</v>
      </c>
      <c r="AT20" s="18">
        <v>1</v>
      </c>
      <c r="AU20" s="18">
        <v>0</v>
      </c>
      <c r="AV20" s="63">
        <v>3</v>
      </c>
      <c r="AW20" s="18">
        <v>1</v>
      </c>
      <c r="AX20" s="18">
        <v>0</v>
      </c>
      <c r="AY20" s="18">
        <v>0</v>
      </c>
      <c r="AZ20" s="18">
        <v>0</v>
      </c>
      <c r="BA20" s="18">
        <f t="shared" si="15"/>
        <v>0</v>
      </c>
      <c r="BB20" s="18">
        <v>0</v>
      </c>
      <c r="BC20" s="18">
        <v>0</v>
      </c>
      <c r="BD20" s="63">
        <v>0</v>
      </c>
      <c r="BE20" s="18">
        <v>0</v>
      </c>
      <c r="BF20" s="18">
        <v>0</v>
      </c>
      <c r="BG20" s="18">
        <v>0</v>
      </c>
      <c r="BH20" s="18">
        <v>0</v>
      </c>
      <c r="BI20" s="18">
        <v>0</v>
      </c>
      <c r="BJ20" s="18">
        <v>0</v>
      </c>
      <c r="BK20" s="18">
        <v>0</v>
      </c>
      <c r="BL20" s="18">
        <v>0</v>
      </c>
      <c r="BM20" s="18">
        <v>0</v>
      </c>
      <c r="BN20" s="18">
        <v>0</v>
      </c>
      <c r="BO20" s="18">
        <v>0</v>
      </c>
      <c r="BP20" s="18">
        <v>1</v>
      </c>
      <c r="BQ20" s="18">
        <v>0</v>
      </c>
      <c r="BR20" s="18">
        <v>0</v>
      </c>
      <c r="BS20" s="18">
        <v>0</v>
      </c>
      <c r="BT20" s="18">
        <v>0</v>
      </c>
      <c r="BU20" s="18">
        <v>0</v>
      </c>
      <c r="BV20" s="18">
        <v>0</v>
      </c>
      <c r="BW20" s="18">
        <v>0</v>
      </c>
      <c r="BX20" s="18">
        <v>0</v>
      </c>
      <c r="BY20" s="18">
        <v>0</v>
      </c>
      <c r="BZ20" s="18">
        <v>0</v>
      </c>
      <c r="CA20" s="18">
        <v>0</v>
      </c>
      <c r="CB20" s="18">
        <v>0</v>
      </c>
      <c r="CC20" s="18">
        <v>0</v>
      </c>
      <c r="CD20" s="18">
        <v>0</v>
      </c>
      <c r="CE20" s="18">
        <v>0</v>
      </c>
      <c r="CF20" s="18">
        <v>0</v>
      </c>
      <c r="CG20" s="18">
        <v>0</v>
      </c>
      <c r="CH20" s="18">
        <v>0</v>
      </c>
      <c r="CI20" s="18">
        <v>0</v>
      </c>
      <c r="CJ20" s="18">
        <v>0</v>
      </c>
      <c r="CK20" s="18">
        <v>0</v>
      </c>
      <c r="CL20" s="18">
        <v>1</v>
      </c>
      <c r="CM20" s="18">
        <v>0</v>
      </c>
      <c r="CN20" s="18">
        <f t="shared" si="16"/>
        <v>7</v>
      </c>
      <c r="CO20" s="18">
        <v>4</v>
      </c>
      <c r="CP20" s="18">
        <v>3</v>
      </c>
      <c r="CQ20" s="18">
        <f t="shared" si="17"/>
        <v>1</v>
      </c>
      <c r="CR20" s="18">
        <v>1</v>
      </c>
      <c r="CS20" s="18">
        <v>0</v>
      </c>
      <c r="CT20" s="18">
        <v>0</v>
      </c>
      <c r="CU20" s="18">
        <v>0</v>
      </c>
      <c r="CV20" s="18">
        <v>0</v>
      </c>
      <c r="CW20" s="18">
        <v>0</v>
      </c>
      <c r="CX20" s="18">
        <v>0</v>
      </c>
      <c r="CY20" s="18">
        <v>0</v>
      </c>
      <c r="CZ20" s="18">
        <v>3</v>
      </c>
      <c r="DA20" s="18">
        <v>0</v>
      </c>
      <c r="DB20" s="18">
        <v>0</v>
      </c>
      <c r="DC20" s="18">
        <v>0</v>
      </c>
      <c r="DD20" s="18">
        <v>0</v>
      </c>
      <c r="DE20" s="18">
        <v>0</v>
      </c>
      <c r="DF20" s="18">
        <v>1</v>
      </c>
      <c r="DG20" s="18">
        <v>1</v>
      </c>
      <c r="DH20" s="18">
        <v>0</v>
      </c>
      <c r="DI20" s="18">
        <v>0</v>
      </c>
      <c r="DJ20" s="18">
        <v>0</v>
      </c>
      <c r="DK20" s="18">
        <v>0</v>
      </c>
      <c r="DL20" s="18">
        <v>3</v>
      </c>
      <c r="DM20" s="18">
        <v>0</v>
      </c>
      <c r="DN20" s="18">
        <v>0</v>
      </c>
      <c r="DO20" s="18">
        <v>0</v>
      </c>
      <c r="DP20" s="18">
        <v>0</v>
      </c>
      <c r="DQ20" s="18">
        <v>0</v>
      </c>
      <c r="DR20" s="18">
        <v>0</v>
      </c>
      <c r="DS20" s="18">
        <v>0</v>
      </c>
      <c r="DT20" s="18">
        <v>0</v>
      </c>
      <c r="DU20" s="18">
        <v>0</v>
      </c>
      <c r="DV20" s="18">
        <v>0</v>
      </c>
      <c r="DW20" s="18">
        <v>0</v>
      </c>
      <c r="DX20" s="18">
        <v>0</v>
      </c>
      <c r="DY20" s="18">
        <v>0</v>
      </c>
      <c r="DZ20" s="18">
        <v>0</v>
      </c>
      <c r="EA20" s="18">
        <v>0</v>
      </c>
      <c r="EB20" s="18">
        <v>0</v>
      </c>
      <c r="EC20" s="18">
        <v>0</v>
      </c>
      <c r="ED20" s="18">
        <v>0</v>
      </c>
      <c r="EE20" s="18">
        <v>0</v>
      </c>
      <c r="EF20" s="18">
        <v>0</v>
      </c>
      <c r="EG20" s="18">
        <v>0</v>
      </c>
      <c r="EH20" s="18">
        <v>0</v>
      </c>
      <c r="EI20" s="18">
        <v>0</v>
      </c>
      <c r="EJ20" s="18">
        <v>0</v>
      </c>
      <c r="EK20" s="18">
        <v>0</v>
      </c>
      <c r="EL20" s="18">
        <v>0</v>
      </c>
      <c r="EM20" s="18">
        <v>0</v>
      </c>
      <c r="EN20" s="18">
        <v>0</v>
      </c>
      <c r="EO20" s="18">
        <v>0</v>
      </c>
      <c r="EP20" s="18">
        <v>0</v>
      </c>
      <c r="EQ20" s="18">
        <v>0</v>
      </c>
      <c r="ER20" s="18">
        <v>0</v>
      </c>
      <c r="ES20" s="18">
        <v>0</v>
      </c>
      <c r="ET20" s="18">
        <v>0</v>
      </c>
      <c r="EU20" s="19">
        <v>0</v>
      </c>
    </row>
    <row r="21" spans="1:151" ht="20.25" customHeight="1">
      <c r="A21" s="61" t="s">
        <v>376</v>
      </c>
      <c r="B21" s="32">
        <f t="shared" si="11"/>
        <v>0</v>
      </c>
      <c r="C21" s="18">
        <v>0</v>
      </c>
      <c r="D21" s="18">
        <v>0</v>
      </c>
      <c r="E21" s="18">
        <f t="shared" si="12"/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f t="shared" si="13"/>
        <v>5</v>
      </c>
      <c r="AQ21" s="18">
        <v>4</v>
      </c>
      <c r="AR21" s="18">
        <v>1</v>
      </c>
      <c r="AS21" s="18">
        <f t="shared" si="14"/>
        <v>0</v>
      </c>
      <c r="AT21" s="18">
        <v>0</v>
      </c>
      <c r="AU21" s="18">
        <v>0</v>
      </c>
      <c r="AV21" s="63">
        <v>3</v>
      </c>
      <c r="AW21" s="18">
        <v>0</v>
      </c>
      <c r="AX21" s="18">
        <v>2</v>
      </c>
      <c r="AY21" s="18">
        <v>0</v>
      </c>
      <c r="AZ21" s="18">
        <v>0</v>
      </c>
      <c r="BA21" s="18">
        <f t="shared" si="15"/>
        <v>0</v>
      </c>
      <c r="BB21" s="18">
        <v>0</v>
      </c>
      <c r="BC21" s="18">
        <v>0</v>
      </c>
      <c r="BD21" s="63">
        <v>0</v>
      </c>
      <c r="BE21" s="18">
        <v>0</v>
      </c>
      <c r="BF21" s="18">
        <v>0</v>
      </c>
      <c r="BG21" s="18">
        <v>0</v>
      </c>
      <c r="BH21" s="18">
        <v>0</v>
      </c>
      <c r="BI21" s="18">
        <v>0</v>
      </c>
      <c r="BJ21" s="18">
        <v>0</v>
      </c>
      <c r="BK21" s="18">
        <v>0</v>
      </c>
      <c r="BL21" s="18">
        <v>0</v>
      </c>
      <c r="BM21" s="18">
        <v>0</v>
      </c>
      <c r="BN21" s="18">
        <v>0</v>
      </c>
      <c r="BO21" s="18">
        <v>0</v>
      </c>
      <c r="BP21" s="18">
        <v>0</v>
      </c>
      <c r="BQ21" s="18">
        <v>0</v>
      </c>
      <c r="BR21" s="18">
        <v>0</v>
      </c>
      <c r="BS21" s="18">
        <v>0</v>
      </c>
      <c r="BT21" s="18">
        <v>0</v>
      </c>
      <c r="BU21" s="18">
        <v>0</v>
      </c>
      <c r="BV21" s="18">
        <v>0</v>
      </c>
      <c r="BW21" s="18">
        <v>0</v>
      </c>
      <c r="BX21" s="18">
        <v>0</v>
      </c>
      <c r="BY21" s="18">
        <v>0</v>
      </c>
      <c r="BZ21" s="18">
        <v>0</v>
      </c>
      <c r="CA21" s="18">
        <v>0</v>
      </c>
      <c r="CB21" s="18">
        <v>0</v>
      </c>
      <c r="CC21" s="18">
        <v>0</v>
      </c>
      <c r="CD21" s="18">
        <v>0</v>
      </c>
      <c r="CE21" s="18">
        <v>0</v>
      </c>
      <c r="CF21" s="18">
        <v>0</v>
      </c>
      <c r="CG21" s="18">
        <v>0</v>
      </c>
      <c r="CH21" s="18">
        <v>0</v>
      </c>
      <c r="CI21" s="18">
        <v>0</v>
      </c>
      <c r="CJ21" s="18">
        <v>0</v>
      </c>
      <c r="CK21" s="18">
        <v>0</v>
      </c>
      <c r="CL21" s="18">
        <v>0</v>
      </c>
      <c r="CM21" s="18">
        <v>0</v>
      </c>
      <c r="CN21" s="18">
        <f t="shared" si="16"/>
        <v>5</v>
      </c>
      <c r="CO21" s="18">
        <v>0</v>
      </c>
      <c r="CP21" s="18">
        <v>5</v>
      </c>
      <c r="CQ21" s="18">
        <v>0</v>
      </c>
      <c r="CR21" s="18">
        <v>0</v>
      </c>
      <c r="CS21" s="18">
        <v>0</v>
      </c>
      <c r="CT21" s="18">
        <v>0</v>
      </c>
      <c r="CU21" s="18">
        <v>0</v>
      </c>
      <c r="CV21" s="18">
        <v>0</v>
      </c>
      <c r="CW21" s="18">
        <v>0</v>
      </c>
      <c r="CX21" s="18">
        <v>0</v>
      </c>
      <c r="CY21" s="18">
        <v>0</v>
      </c>
      <c r="CZ21" s="18">
        <v>4</v>
      </c>
      <c r="DA21" s="18">
        <v>0</v>
      </c>
      <c r="DB21" s="18">
        <v>0</v>
      </c>
      <c r="DC21" s="18">
        <v>0</v>
      </c>
      <c r="DD21" s="18">
        <v>0</v>
      </c>
      <c r="DE21" s="18">
        <v>0</v>
      </c>
      <c r="DF21" s="18">
        <v>0</v>
      </c>
      <c r="DG21" s="18">
        <v>0</v>
      </c>
      <c r="DH21" s="18">
        <v>0</v>
      </c>
      <c r="DI21" s="18">
        <v>0</v>
      </c>
      <c r="DJ21" s="18">
        <v>0</v>
      </c>
      <c r="DK21" s="18">
        <v>0</v>
      </c>
      <c r="DL21" s="18">
        <v>0</v>
      </c>
      <c r="DM21" s="18">
        <v>0</v>
      </c>
      <c r="DN21" s="18">
        <v>0</v>
      </c>
      <c r="DO21" s="18">
        <v>0</v>
      </c>
      <c r="DP21" s="18">
        <v>0</v>
      </c>
      <c r="DQ21" s="18">
        <v>0</v>
      </c>
      <c r="DR21" s="18">
        <v>0</v>
      </c>
      <c r="DS21" s="18">
        <v>0</v>
      </c>
      <c r="DT21" s="18">
        <v>0</v>
      </c>
      <c r="DU21" s="18">
        <v>0</v>
      </c>
      <c r="DV21" s="18">
        <v>0</v>
      </c>
      <c r="DW21" s="18">
        <v>0</v>
      </c>
      <c r="DX21" s="18">
        <v>1</v>
      </c>
      <c r="DY21" s="18">
        <v>0</v>
      </c>
      <c r="DZ21" s="18">
        <v>0</v>
      </c>
      <c r="EA21" s="18">
        <v>0</v>
      </c>
      <c r="EB21" s="18">
        <v>0</v>
      </c>
      <c r="EC21" s="18">
        <v>0</v>
      </c>
      <c r="ED21" s="18">
        <v>0</v>
      </c>
      <c r="EE21" s="18">
        <v>0</v>
      </c>
      <c r="EF21" s="18">
        <v>0</v>
      </c>
      <c r="EG21" s="18">
        <v>0</v>
      </c>
      <c r="EH21" s="18">
        <v>0</v>
      </c>
      <c r="EI21" s="18">
        <v>0</v>
      </c>
      <c r="EJ21" s="18">
        <v>0</v>
      </c>
      <c r="EK21" s="18">
        <v>0</v>
      </c>
      <c r="EL21" s="18">
        <v>0</v>
      </c>
      <c r="EM21" s="18">
        <v>0</v>
      </c>
      <c r="EN21" s="18">
        <v>0</v>
      </c>
      <c r="EO21" s="18">
        <v>0</v>
      </c>
      <c r="EP21" s="18">
        <v>0</v>
      </c>
      <c r="EQ21" s="18">
        <v>0</v>
      </c>
      <c r="ER21" s="18">
        <v>0</v>
      </c>
      <c r="ES21" s="18">
        <v>0</v>
      </c>
      <c r="ET21" s="18">
        <v>0</v>
      </c>
      <c r="EU21" s="19">
        <v>0</v>
      </c>
    </row>
    <row r="22" spans="1:151" ht="20.25" customHeight="1">
      <c r="A22" s="61" t="s">
        <v>377</v>
      </c>
      <c r="B22" s="32">
        <f t="shared" si="11"/>
        <v>0</v>
      </c>
      <c r="C22" s="18">
        <v>0</v>
      </c>
      <c r="D22" s="18">
        <v>0</v>
      </c>
      <c r="E22" s="18">
        <f t="shared" si="12"/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f t="shared" si="13"/>
        <v>3</v>
      </c>
      <c r="AQ22" s="18">
        <v>2</v>
      </c>
      <c r="AR22" s="18">
        <v>1</v>
      </c>
      <c r="AS22" s="18">
        <f t="shared" si="14"/>
        <v>0</v>
      </c>
      <c r="AT22" s="18">
        <v>0</v>
      </c>
      <c r="AU22" s="18">
        <v>0</v>
      </c>
      <c r="AV22" s="63">
        <v>2</v>
      </c>
      <c r="AW22" s="18">
        <v>0</v>
      </c>
      <c r="AX22" s="18">
        <v>1</v>
      </c>
      <c r="AY22" s="18">
        <v>0</v>
      </c>
      <c r="AZ22" s="18">
        <v>0</v>
      </c>
      <c r="BA22" s="18">
        <f t="shared" si="15"/>
        <v>0</v>
      </c>
      <c r="BB22" s="18">
        <v>0</v>
      </c>
      <c r="BC22" s="18">
        <v>0</v>
      </c>
      <c r="BD22" s="63">
        <v>0</v>
      </c>
      <c r="BE22" s="18">
        <v>0</v>
      </c>
      <c r="BF22" s="18">
        <v>0</v>
      </c>
      <c r="BG22" s="18">
        <v>0</v>
      </c>
      <c r="BH22" s="18">
        <v>0</v>
      </c>
      <c r="BI22" s="18">
        <v>0</v>
      </c>
      <c r="BJ22" s="18">
        <v>0</v>
      </c>
      <c r="BK22" s="18">
        <v>0</v>
      </c>
      <c r="BL22" s="18">
        <v>0</v>
      </c>
      <c r="BM22" s="18">
        <v>0</v>
      </c>
      <c r="BN22" s="18">
        <v>0</v>
      </c>
      <c r="BO22" s="18">
        <v>0</v>
      </c>
      <c r="BP22" s="18">
        <v>0</v>
      </c>
      <c r="BQ22" s="18">
        <v>0</v>
      </c>
      <c r="BR22" s="18">
        <v>0</v>
      </c>
      <c r="BS22" s="18">
        <v>0</v>
      </c>
      <c r="BT22" s="18">
        <v>0</v>
      </c>
      <c r="BU22" s="18">
        <v>0</v>
      </c>
      <c r="BV22" s="18">
        <v>0</v>
      </c>
      <c r="BW22" s="18">
        <v>0</v>
      </c>
      <c r="BX22" s="18">
        <v>0</v>
      </c>
      <c r="BY22" s="18">
        <v>0</v>
      </c>
      <c r="BZ22" s="18">
        <v>0</v>
      </c>
      <c r="CA22" s="18">
        <v>0</v>
      </c>
      <c r="CB22" s="18">
        <v>0</v>
      </c>
      <c r="CC22" s="18">
        <v>0</v>
      </c>
      <c r="CD22" s="18">
        <v>0</v>
      </c>
      <c r="CE22" s="18">
        <v>0</v>
      </c>
      <c r="CF22" s="18">
        <v>0</v>
      </c>
      <c r="CG22" s="18">
        <v>0</v>
      </c>
      <c r="CH22" s="18">
        <v>0</v>
      </c>
      <c r="CI22" s="18">
        <v>0</v>
      </c>
      <c r="CJ22" s="18">
        <v>0</v>
      </c>
      <c r="CK22" s="18">
        <v>0</v>
      </c>
      <c r="CL22" s="18">
        <v>0</v>
      </c>
      <c r="CM22" s="18">
        <v>0</v>
      </c>
      <c r="CN22" s="18">
        <f t="shared" si="16"/>
        <v>3</v>
      </c>
      <c r="CO22" s="18">
        <v>0</v>
      </c>
      <c r="CP22" s="18">
        <v>3</v>
      </c>
      <c r="CQ22" s="18">
        <f t="shared" si="17"/>
        <v>0</v>
      </c>
      <c r="CR22" s="18">
        <v>0</v>
      </c>
      <c r="CS22" s="18">
        <v>0</v>
      </c>
      <c r="CT22" s="18">
        <v>0</v>
      </c>
      <c r="CU22" s="18">
        <v>0</v>
      </c>
      <c r="CV22" s="18">
        <v>0</v>
      </c>
      <c r="CW22" s="18">
        <v>0</v>
      </c>
      <c r="CX22" s="18">
        <v>0</v>
      </c>
      <c r="CY22" s="18">
        <v>0</v>
      </c>
      <c r="CZ22" s="18">
        <v>1</v>
      </c>
      <c r="DA22" s="18">
        <v>0</v>
      </c>
      <c r="DB22" s="18">
        <v>0</v>
      </c>
      <c r="DC22" s="18">
        <v>0</v>
      </c>
      <c r="DD22" s="18">
        <v>0</v>
      </c>
      <c r="DE22" s="18">
        <v>0</v>
      </c>
      <c r="DF22" s="18">
        <v>0</v>
      </c>
      <c r="DG22" s="18">
        <v>0</v>
      </c>
      <c r="DH22" s="18">
        <v>0</v>
      </c>
      <c r="DI22" s="18">
        <v>0</v>
      </c>
      <c r="DJ22" s="18">
        <v>0</v>
      </c>
      <c r="DK22" s="18">
        <v>0</v>
      </c>
      <c r="DL22" s="18">
        <v>2</v>
      </c>
      <c r="DM22" s="18">
        <v>0</v>
      </c>
      <c r="DN22" s="18">
        <v>0</v>
      </c>
      <c r="DO22" s="18">
        <v>0</v>
      </c>
      <c r="DP22" s="18">
        <v>0</v>
      </c>
      <c r="DQ22" s="18">
        <v>0</v>
      </c>
      <c r="DR22" s="18">
        <v>0</v>
      </c>
      <c r="DS22" s="18">
        <v>0</v>
      </c>
      <c r="DT22" s="18">
        <v>0</v>
      </c>
      <c r="DU22" s="18">
        <v>0</v>
      </c>
      <c r="DV22" s="18">
        <v>0</v>
      </c>
      <c r="DW22" s="18">
        <v>0</v>
      </c>
      <c r="DX22" s="18">
        <v>0</v>
      </c>
      <c r="DY22" s="18">
        <v>0</v>
      </c>
      <c r="DZ22" s="18">
        <v>0</v>
      </c>
      <c r="EA22" s="18">
        <v>0</v>
      </c>
      <c r="EB22" s="18">
        <v>0</v>
      </c>
      <c r="EC22" s="18">
        <v>0</v>
      </c>
      <c r="ED22" s="18">
        <v>0</v>
      </c>
      <c r="EE22" s="18">
        <v>0</v>
      </c>
      <c r="EF22" s="18">
        <v>0</v>
      </c>
      <c r="EG22" s="18">
        <v>0</v>
      </c>
      <c r="EH22" s="18">
        <v>0</v>
      </c>
      <c r="EI22" s="18">
        <v>0</v>
      </c>
      <c r="EJ22" s="18">
        <v>0</v>
      </c>
      <c r="EK22" s="18">
        <v>0</v>
      </c>
      <c r="EL22" s="18">
        <v>0</v>
      </c>
      <c r="EM22" s="18">
        <v>0</v>
      </c>
      <c r="EN22" s="18">
        <v>0</v>
      </c>
      <c r="EO22" s="18">
        <v>0</v>
      </c>
      <c r="EP22" s="18">
        <v>0</v>
      </c>
      <c r="EQ22" s="18">
        <v>0</v>
      </c>
      <c r="ER22" s="18">
        <v>0</v>
      </c>
      <c r="ES22" s="18">
        <v>0</v>
      </c>
      <c r="ET22" s="18">
        <v>0</v>
      </c>
      <c r="EU22" s="19">
        <v>0</v>
      </c>
    </row>
    <row r="23" spans="1:151" ht="20.25" customHeight="1">
      <c r="A23" s="61" t="s">
        <v>378</v>
      </c>
      <c r="B23" s="32">
        <f t="shared" si="11"/>
        <v>0</v>
      </c>
      <c r="C23" s="18">
        <v>0</v>
      </c>
      <c r="D23" s="18">
        <v>0</v>
      </c>
      <c r="E23" s="18">
        <f t="shared" si="12"/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  <c r="Z23" s="18">
        <v>0</v>
      </c>
      <c r="AA23" s="18">
        <v>0</v>
      </c>
      <c r="AB23" s="18">
        <v>0</v>
      </c>
      <c r="AC23" s="18">
        <v>0</v>
      </c>
      <c r="AD23" s="18">
        <v>0</v>
      </c>
      <c r="AE23" s="18">
        <v>0</v>
      </c>
      <c r="AF23" s="18">
        <v>0</v>
      </c>
      <c r="AG23" s="18">
        <v>0</v>
      </c>
      <c r="AH23" s="18">
        <v>0</v>
      </c>
      <c r="AI23" s="18">
        <v>0</v>
      </c>
      <c r="AJ23" s="18">
        <v>0</v>
      </c>
      <c r="AK23" s="18">
        <v>0</v>
      </c>
      <c r="AL23" s="18">
        <v>0</v>
      </c>
      <c r="AM23" s="18">
        <v>0</v>
      </c>
      <c r="AN23" s="18">
        <v>0</v>
      </c>
      <c r="AO23" s="18">
        <v>0</v>
      </c>
      <c r="AP23" s="18">
        <f t="shared" si="13"/>
        <v>5</v>
      </c>
      <c r="AQ23" s="18">
        <v>3</v>
      </c>
      <c r="AR23" s="18">
        <v>2</v>
      </c>
      <c r="AS23" s="18">
        <f t="shared" si="14"/>
        <v>4</v>
      </c>
      <c r="AT23" s="18">
        <v>3</v>
      </c>
      <c r="AU23" s="18">
        <v>1</v>
      </c>
      <c r="AV23" s="63">
        <v>4</v>
      </c>
      <c r="AW23" s="18">
        <v>4</v>
      </c>
      <c r="AX23" s="18">
        <v>0</v>
      </c>
      <c r="AY23" s="18">
        <v>0</v>
      </c>
      <c r="AZ23" s="18">
        <v>0</v>
      </c>
      <c r="BA23" s="18">
        <f t="shared" si="15"/>
        <v>0</v>
      </c>
      <c r="BB23" s="18">
        <v>0</v>
      </c>
      <c r="BC23" s="18">
        <v>0</v>
      </c>
      <c r="BD23" s="63">
        <v>0</v>
      </c>
      <c r="BE23" s="18">
        <v>0</v>
      </c>
      <c r="BF23" s="18">
        <v>0</v>
      </c>
      <c r="BG23" s="18">
        <v>0</v>
      </c>
      <c r="BH23" s="18">
        <v>0</v>
      </c>
      <c r="BI23" s="18">
        <v>0</v>
      </c>
      <c r="BJ23" s="18">
        <v>0</v>
      </c>
      <c r="BK23" s="18">
        <v>0</v>
      </c>
      <c r="BL23" s="18">
        <v>0</v>
      </c>
      <c r="BM23" s="18">
        <v>0</v>
      </c>
      <c r="BN23" s="18">
        <v>0</v>
      </c>
      <c r="BO23" s="18">
        <v>0</v>
      </c>
      <c r="BP23" s="18">
        <v>1</v>
      </c>
      <c r="BQ23" s="18">
        <v>0</v>
      </c>
      <c r="BR23" s="18">
        <v>0</v>
      </c>
      <c r="BS23" s="18">
        <v>0</v>
      </c>
      <c r="BT23" s="18">
        <v>0</v>
      </c>
      <c r="BU23" s="18">
        <v>0</v>
      </c>
      <c r="BV23" s="18">
        <v>0</v>
      </c>
      <c r="BW23" s="18">
        <v>0</v>
      </c>
      <c r="BX23" s="18">
        <v>0</v>
      </c>
      <c r="BY23" s="18">
        <v>0</v>
      </c>
      <c r="BZ23" s="18">
        <v>0</v>
      </c>
      <c r="CA23" s="18">
        <v>0</v>
      </c>
      <c r="CB23" s="18">
        <v>0</v>
      </c>
      <c r="CC23" s="18">
        <v>0</v>
      </c>
      <c r="CD23" s="18">
        <v>0</v>
      </c>
      <c r="CE23" s="18">
        <v>0</v>
      </c>
      <c r="CF23" s="18">
        <v>0</v>
      </c>
      <c r="CG23" s="18">
        <v>0</v>
      </c>
      <c r="CH23" s="18">
        <v>0</v>
      </c>
      <c r="CI23" s="18">
        <v>0</v>
      </c>
      <c r="CJ23" s="18">
        <v>0</v>
      </c>
      <c r="CK23" s="18">
        <v>0</v>
      </c>
      <c r="CL23" s="18">
        <v>0</v>
      </c>
      <c r="CM23" s="18">
        <v>0</v>
      </c>
      <c r="CN23" s="18">
        <f t="shared" si="16"/>
        <v>3</v>
      </c>
      <c r="CO23" s="18">
        <v>3</v>
      </c>
      <c r="CP23" s="18">
        <v>0</v>
      </c>
      <c r="CQ23" s="18">
        <f t="shared" si="17"/>
        <v>0</v>
      </c>
      <c r="CR23" s="18">
        <v>0</v>
      </c>
      <c r="CS23" s="18">
        <v>0</v>
      </c>
      <c r="CT23" s="18">
        <v>0</v>
      </c>
      <c r="CU23" s="18">
        <v>0</v>
      </c>
      <c r="CV23" s="18">
        <v>0</v>
      </c>
      <c r="CW23" s="18">
        <v>0</v>
      </c>
      <c r="CX23" s="18">
        <v>0</v>
      </c>
      <c r="CY23" s="18">
        <v>0</v>
      </c>
      <c r="CZ23" s="18">
        <v>3</v>
      </c>
      <c r="DA23" s="18">
        <v>0</v>
      </c>
      <c r="DB23" s="18">
        <v>0</v>
      </c>
      <c r="DC23" s="18">
        <v>0</v>
      </c>
      <c r="DD23" s="18">
        <v>0</v>
      </c>
      <c r="DE23" s="18">
        <v>0</v>
      </c>
      <c r="DF23" s="18">
        <v>0</v>
      </c>
      <c r="DG23" s="18">
        <v>0</v>
      </c>
      <c r="DH23" s="18">
        <v>0</v>
      </c>
      <c r="DI23" s="18">
        <v>0</v>
      </c>
      <c r="DJ23" s="18">
        <v>0</v>
      </c>
      <c r="DK23" s="18">
        <v>0</v>
      </c>
      <c r="DL23" s="18">
        <v>0</v>
      </c>
      <c r="DM23" s="18">
        <v>0</v>
      </c>
      <c r="DN23" s="18">
        <v>0</v>
      </c>
      <c r="DO23" s="18">
        <v>0</v>
      </c>
      <c r="DP23" s="18">
        <v>0</v>
      </c>
      <c r="DQ23" s="18">
        <v>0</v>
      </c>
      <c r="DR23" s="18">
        <v>0</v>
      </c>
      <c r="DS23" s="18">
        <v>0</v>
      </c>
      <c r="DT23" s="18">
        <v>0</v>
      </c>
      <c r="DU23" s="18">
        <v>0</v>
      </c>
      <c r="DV23" s="18">
        <v>0</v>
      </c>
      <c r="DW23" s="18">
        <v>0</v>
      </c>
      <c r="DX23" s="18">
        <v>0</v>
      </c>
      <c r="DY23" s="18">
        <v>0</v>
      </c>
      <c r="DZ23" s="18">
        <v>0</v>
      </c>
      <c r="EA23" s="18">
        <v>0</v>
      </c>
      <c r="EB23" s="18">
        <v>0</v>
      </c>
      <c r="EC23" s="18">
        <v>0</v>
      </c>
      <c r="ED23" s="18">
        <v>0</v>
      </c>
      <c r="EE23" s="18">
        <v>0</v>
      </c>
      <c r="EF23" s="18">
        <v>0</v>
      </c>
      <c r="EG23" s="18">
        <v>0</v>
      </c>
      <c r="EH23" s="18">
        <v>0</v>
      </c>
      <c r="EI23" s="18">
        <v>0</v>
      </c>
      <c r="EJ23" s="18">
        <v>0</v>
      </c>
      <c r="EK23" s="18">
        <v>0</v>
      </c>
      <c r="EL23" s="18">
        <v>0</v>
      </c>
      <c r="EM23" s="18">
        <v>0</v>
      </c>
      <c r="EN23" s="18">
        <v>0</v>
      </c>
      <c r="EO23" s="18">
        <v>0</v>
      </c>
      <c r="EP23" s="18">
        <v>0</v>
      </c>
      <c r="EQ23" s="18">
        <v>0</v>
      </c>
      <c r="ER23" s="18">
        <v>0</v>
      </c>
      <c r="ES23" s="18">
        <v>0</v>
      </c>
      <c r="ET23" s="18">
        <v>0</v>
      </c>
      <c r="EU23" s="19">
        <v>0</v>
      </c>
    </row>
    <row r="24" spans="1:151" ht="20.25" customHeight="1">
      <c r="A24" s="61" t="s">
        <v>379</v>
      </c>
      <c r="B24" s="32">
        <f t="shared" si="11"/>
        <v>0</v>
      </c>
      <c r="C24" s="18">
        <v>0</v>
      </c>
      <c r="D24" s="18">
        <v>0</v>
      </c>
      <c r="E24" s="18">
        <f t="shared" si="12"/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  <c r="Z24" s="18">
        <v>0</v>
      </c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>
        <v>0</v>
      </c>
      <c r="AH24" s="18">
        <v>0</v>
      </c>
      <c r="AI24" s="18">
        <v>0</v>
      </c>
      <c r="AJ24" s="18">
        <v>0</v>
      </c>
      <c r="AK24" s="18">
        <v>0</v>
      </c>
      <c r="AL24" s="18">
        <v>0</v>
      </c>
      <c r="AM24" s="18">
        <v>0</v>
      </c>
      <c r="AN24" s="18">
        <v>0</v>
      </c>
      <c r="AO24" s="18">
        <v>0</v>
      </c>
      <c r="AP24" s="18">
        <f t="shared" si="13"/>
        <v>6</v>
      </c>
      <c r="AQ24" s="18">
        <v>0</v>
      </c>
      <c r="AR24" s="18">
        <v>6</v>
      </c>
      <c r="AS24" s="18">
        <f t="shared" si="14"/>
        <v>2</v>
      </c>
      <c r="AT24" s="18">
        <v>0</v>
      </c>
      <c r="AU24" s="18">
        <v>2</v>
      </c>
      <c r="AV24" s="63">
        <v>4</v>
      </c>
      <c r="AW24" s="18">
        <v>2</v>
      </c>
      <c r="AX24" s="18">
        <v>1</v>
      </c>
      <c r="AY24" s="18">
        <v>0</v>
      </c>
      <c r="AZ24" s="18">
        <v>0</v>
      </c>
      <c r="BA24" s="18">
        <f t="shared" si="15"/>
        <v>0</v>
      </c>
      <c r="BB24" s="18">
        <v>0</v>
      </c>
      <c r="BC24" s="18">
        <v>0</v>
      </c>
      <c r="BD24" s="63">
        <v>0</v>
      </c>
      <c r="BE24" s="18">
        <v>0</v>
      </c>
      <c r="BF24" s="18">
        <v>0</v>
      </c>
      <c r="BG24" s="18">
        <v>0</v>
      </c>
      <c r="BH24" s="18">
        <v>0</v>
      </c>
      <c r="BI24" s="18">
        <v>0</v>
      </c>
      <c r="BJ24" s="18">
        <v>0</v>
      </c>
      <c r="BK24" s="18">
        <v>0</v>
      </c>
      <c r="BL24" s="18">
        <v>0</v>
      </c>
      <c r="BM24" s="18">
        <v>0</v>
      </c>
      <c r="BN24" s="18">
        <v>0</v>
      </c>
      <c r="BO24" s="18">
        <v>0</v>
      </c>
      <c r="BP24" s="18">
        <v>1</v>
      </c>
      <c r="BQ24" s="18">
        <v>0</v>
      </c>
      <c r="BR24" s="18">
        <v>0</v>
      </c>
      <c r="BS24" s="18">
        <v>0</v>
      </c>
      <c r="BT24" s="18">
        <v>0</v>
      </c>
      <c r="BU24" s="18">
        <v>0</v>
      </c>
      <c r="BV24" s="18">
        <v>0</v>
      </c>
      <c r="BW24" s="18">
        <v>0</v>
      </c>
      <c r="BX24" s="18">
        <v>0</v>
      </c>
      <c r="BY24" s="18">
        <v>0</v>
      </c>
      <c r="BZ24" s="18">
        <v>0</v>
      </c>
      <c r="CA24" s="18">
        <v>0</v>
      </c>
      <c r="CB24" s="18">
        <v>0</v>
      </c>
      <c r="CC24" s="18">
        <v>0</v>
      </c>
      <c r="CD24" s="18">
        <v>0</v>
      </c>
      <c r="CE24" s="18">
        <v>0</v>
      </c>
      <c r="CF24" s="18">
        <v>0</v>
      </c>
      <c r="CG24" s="18">
        <v>0</v>
      </c>
      <c r="CH24" s="18">
        <v>0</v>
      </c>
      <c r="CI24" s="18">
        <v>0</v>
      </c>
      <c r="CJ24" s="18">
        <v>0</v>
      </c>
      <c r="CK24" s="18">
        <v>0</v>
      </c>
      <c r="CL24" s="18">
        <v>0</v>
      </c>
      <c r="CM24" s="18">
        <v>0</v>
      </c>
      <c r="CN24" s="18">
        <f t="shared" si="16"/>
        <v>1</v>
      </c>
      <c r="CO24" s="18">
        <v>0</v>
      </c>
      <c r="CP24" s="18">
        <v>1</v>
      </c>
      <c r="CQ24" s="18">
        <f t="shared" si="17"/>
        <v>0</v>
      </c>
      <c r="CR24" s="18">
        <v>0</v>
      </c>
      <c r="CS24" s="18">
        <v>0</v>
      </c>
      <c r="CT24" s="18">
        <v>0</v>
      </c>
      <c r="CU24" s="18">
        <v>0</v>
      </c>
      <c r="CV24" s="18">
        <v>0</v>
      </c>
      <c r="CW24" s="18">
        <v>0</v>
      </c>
      <c r="CX24" s="18">
        <v>0</v>
      </c>
      <c r="CY24" s="18">
        <v>0</v>
      </c>
      <c r="CZ24" s="18">
        <v>0</v>
      </c>
      <c r="DA24" s="18">
        <v>0</v>
      </c>
      <c r="DB24" s="18">
        <v>0</v>
      </c>
      <c r="DC24" s="18">
        <v>0</v>
      </c>
      <c r="DD24" s="18">
        <v>0</v>
      </c>
      <c r="DE24" s="18">
        <v>0</v>
      </c>
      <c r="DF24" s="18">
        <v>0</v>
      </c>
      <c r="DG24" s="18">
        <v>0</v>
      </c>
      <c r="DH24" s="18">
        <v>0</v>
      </c>
      <c r="DI24" s="18">
        <v>0</v>
      </c>
      <c r="DJ24" s="18">
        <v>0</v>
      </c>
      <c r="DK24" s="18">
        <v>0</v>
      </c>
      <c r="DL24" s="18">
        <v>1</v>
      </c>
      <c r="DM24" s="18">
        <v>0</v>
      </c>
      <c r="DN24" s="18">
        <v>0</v>
      </c>
      <c r="DO24" s="18">
        <v>0</v>
      </c>
      <c r="DP24" s="18">
        <v>0</v>
      </c>
      <c r="DQ24" s="18">
        <v>0</v>
      </c>
      <c r="DR24" s="18">
        <v>0</v>
      </c>
      <c r="DS24" s="18">
        <v>0</v>
      </c>
      <c r="DT24" s="18">
        <v>0</v>
      </c>
      <c r="DU24" s="18">
        <v>0</v>
      </c>
      <c r="DV24" s="18">
        <v>0</v>
      </c>
      <c r="DW24" s="18">
        <v>0</v>
      </c>
      <c r="DX24" s="18">
        <v>0</v>
      </c>
      <c r="DY24" s="18">
        <v>0</v>
      </c>
      <c r="DZ24" s="18">
        <v>0</v>
      </c>
      <c r="EA24" s="18">
        <v>0</v>
      </c>
      <c r="EB24" s="18">
        <v>0</v>
      </c>
      <c r="EC24" s="18">
        <v>0</v>
      </c>
      <c r="ED24" s="18">
        <v>0</v>
      </c>
      <c r="EE24" s="18">
        <v>0</v>
      </c>
      <c r="EF24" s="18">
        <v>0</v>
      </c>
      <c r="EG24" s="18">
        <v>0</v>
      </c>
      <c r="EH24" s="18">
        <v>0</v>
      </c>
      <c r="EI24" s="18">
        <v>0</v>
      </c>
      <c r="EJ24" s="18">
        <v>0</v>
      </c>
      <c r="EK24" s="18">
        <v>0</v>
      </c>
      <c r="EL24" s="18">
        <v>0</v>
      </c>
      <c r="EM24" s="18">
        <v>0</v>
      </c>
      <c r="EN24" s="18">
        <v>0</v>
      </c>
      <c r="EO24" s="18">
        <v>0</v>
      </c>
      <c r="EP24" s="18">
        <v>0</v>
      </c>
      <c r="EQ24" s="18">
        <v>0</v>
      </c>
      <c r="ER24" s="18">
        <v>0</v>
      </c>
      <c r="ES24" s="18">
        <v>0</v>
      </c>
      <c r="ET24" s="18">
        <v>0</v>
      </c>
      <c r="EU24" s="19">
        <v>0</v>
      </c>
    </row>
    <row r="25" spans="1:151" ht="20.25" customHeight="1">
      <c r="A25" s="61" t="s">
        <v>380</v>
      </c>
      <c r="B25" s="32">
        <f t="shared" si="11"/>
        <v>0</v>
      </c>
      <c r="C25" s="18">
        <v>0</v>
      </c>
      <c r="D25" s="18">
        <v>0</v>
      </c>
      <c r="E25" s="18">
        <f t="shared" si="12"/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  <c r="Z25" s="18">
        <v>0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f t="shared" si="13"/>
        <v>8</v>
      </c>
      <c r="AQ25" s="18">
        <v>6</v>
      </c>
      <c r="AR25" s="18">
        <v>2</v>
      </c>
      <c r="AS25" s="18">
        <f t="shared" si="14"/>
        <v>2</v>
      </c>
      <c r="AT25" s="18">
        <v>1</v>
      </c>
      <c r="AU25" s="18">
        <v>1</v>
      </c>
      <c r="AV25" s="63">
        <v>5</v>
      </c>
      <c r="AW25" s="18">
        <v>2</v>
      </c>
      <c r="AX25" s="18">
        <v>3</v>
      </c>
      <c r="AY25" s="18">
        <v>0</v>
      </c>
      <c r="AZ25" s="18">
        <v>0</v>
      </c>
      <c r="BA25" s="18">
        <f t="shared" si="15"/>
        <v>0</v>
      </c>
      <c r="BB25" s="18">
        <v>0</v>
      </c>
      <c r="BC25" s="18">
        <v>0</v>
      </c>
      <c r="BD25" s="63">
        <v>0</v>
      </c>
      <c r="BE25" s="18">
        <v>0</v>
      </c>
      <c r="BF25" s="18">
        <v>0</v>
      </c>
      <c r="BG25" s="18">
        <v>0</v>
      </c>
      <c r="BH25" s="18">
        <v>0</v>
      </c>
      <c r="BI25" s="18">
        <v>0</v>
      </c>
      <c r="BJ25" s="18">
        <v>0</v>
      </c>
      <c r="BK25" s="18">
        <v>0</v>
      </c>
      <c r="BL25" s="18">
        <v>0</v>
      </c>
      <c r="BM25" s="18">
        <v>0</v>
      </c>
      <c r="BN25" s="18">
        <v>0</v>
      </c>
      <c r="BO25" s="18">
        <v>0</v>
      </c>
      <c r="BP25" s="18">
        <v>0</v>
      </c>
      <c r="BQ25" s="18">
        <v>0</v>
      </c>
      <c r="BR25" s="18">
        <v>0</v>
      </c>
      <c r="BS25" s="18">
        <v>0</v>
      </c>
      <c r="BT25" s="18">
        <v>0</v>
      </c>
      <c r="BU25" s="18">
        <v>0</v>
      </c>
      <c r="BV25" s="18">
        <v>0</v>
      </c>
      <c r="BW25" s="18">
        <v>0</v>
      </c>
      <c r="BX25" s="18">
        <v>0</v>
      </c>
      <c r="BY25" s="18">
        <v>0</v>
      </c>
      <c r="BZ25" s="18">
        <v>0</v>
      </c>
      <c r="CA25" s="18">
        <v>0</v>
      </c>
      <c r="CB25" s="18">
        <v>0</v>
      </c>
      <c r="CC25" s="18">
        <v>0</v>
      </c>
      <c r="CD25" s="18">
        <v>0</v>
      </c>
      <c r="CE25" s="18">
        <v>0</v>
      </c>
      <c r="CF25" s="18">
        <v>0</v>
      </c>
      <c r="CG25" s="18">
        <v>0</v>
      </c>
      <c r="CH25" s="18">
        <v>0</v>
      </c>
      <c r="CI25" s="18">
        <v>0</v>
      </c>
      <c r="CJ25" s="18">
        <v>0</v>
      </c>
      <c r="CK25" s="18">
        <v>0</v>
      </c>
      <c r="CL25" s="18">
        <v>0</v>
      </c>
      <c r="CM25" s="18">
        <v>0</v>
      </c>
      <c r="CN25" s="18">
        <f t="shared" si="16"/>
        <v>2</v>
      </c>
      <c r="CO25" s="18">
        <v>1</v>
      </c>
      <c r="CP25" s="18">
        <v>1</v>
      </c>
      <c r="CQ25" s="18">
        <f t="shared" si="17"/>
        <v>0</v>
      </c>
      <c r="CR25" s="18">
        <v>0</v>
      </c>
      <c r="CS25" s="18">
        <v>0</v>
      </c>
      <c r="CT25" s="18">
        <v>0</v>
      </c>
      <c r="CU25" s="18">
        <v>0</v>
      </c>
      <c r="CV25" s="18">
        <v>0</v>
      </c>
      <c r="CW25" s="18">
        <v>0</v>
      </c>
      <c r="CX25" s="18">
        <v>0</v>
      </c>
      <c r="CY25" s="18">
        <v>0</v>
      </c>
      <c r="CZ25" s="18">
        <v>1</v>
      </c>
      <c r="DA25" s="18">
        <v>0</v>
      </c>
      <c r="DB25" s="18">
        <v>0</v>
      </c>
      <c r="DC25" s="18">
        <v>0</v>
      </c>
      <c r="DD25" s="18">
        <v>0</v>
      </c>
      <c r="DE25" s="18">
        <v>0</v>
      </c>
      <c r="DF25" s="18">
        <v>0</v>
      </c>
      <c r="DG25" s="18">
        <v>0</v>
      </c>
      <c r="DH25" s="18">
        <v>0</v>
      </c>
      <c r="DI25" s="18">
        <v>0</v>
      </c>
      <c r="DJ25" s="18">
        <v>0</v>
      </c>
      <c r="DK25" s="18">
        <v>0</v>
      </c>
      <c r="DL25" s="18">
        <v>1</v>
      </c>
      <c r="DM25" s="18">
        <v>0</v>
      </c>
      <c r="DN25" s="18">
        <v>0</v>
      </c>
      <c r="DO25" s="18">
        <v>0</v>
      </c>
      <c r="DP25" s="18">
        <v>0</v>
      </c>
      <c r="DQ25" s="18">
        <v>0</v>
      </c>
      <c r="DR25" s="18">
        <v>0</v>
      </c>
      <c r="DS25" s="18">
        <v>0</v>
      </c>
      <c r="DT25" s="18">
        <v>0</v>
      </c>
      <c r="DU25" s="18">
        <v>0</v>
      </c>
      <c r="DV25" s="18">
        <v>0</v>
      </c>
      <c r="DW25" s="18">
        <v>0</v>
      </c>
      <c r="DX25" s="18">
        <v>0</v>
      </c>
      <c r="DY25" s="18">
        <v>0</v>
      </c>
      <c r="DZ25" s="18">
        <v>0</v>
      </c>
      <c r="EA25" s="18">
        <v>0</v>
      </c>
      <c r="EB25" s="18">
        <v>0</v>
      </c>
      <c r="EC25" s="18">
        <v>0</v>
      </c>
      <c r="ED25" s="18">
        <v>0</v>
      </c>
      <c r="EE25" s="18">
        <v>0</v>
      </c>
      <c r="EF25" s="18">
        <v>0</v>
      </c>
      <c r="EG25" s="18">
        <v>0</v>
      </c>
      <c r="EH25" s="18">
        <v>0</v>
      </c>
      <c r="EI25" s="18">
        <v>0</v>
      </c>
      <c r="EJ25" s="18">
        <v>0</v>
      </c>
      <c r="EK25" s="18">
        <v>0</v>
      </c>
      <c r="EL25" s="18">
        <v>0</v>
      </c>
      <c r="EM25" s="18">
        <v>0</v>
      </c>
      <c r="EN25" s="18">
        <v>0</v>
      </c>
      <c r="EO25" s="18">
        <v>0</v>
      </c>
      <c r="EP25" s="18">
        <v>0</v>
      </c>
      <c r="EQ25" s="18">
        <v>0</v>
      </c>
      <c r="ER25" s="18">
        <v>0</v>
      </c>
      <c r="ES25" s="18">
        <v>0</v>
      </c>
      <c r="ET25" s="18">
        <v>0</v>
      </c>
      <c r="EU25" s="19">
        <v>0</v>
      </c>
    </row>
    <row r="26" spans="1:151" ht="20.25" customHeight="1">
      <c r="A26" s="61" t="s">
        <v>381</v>
      </c>
      <c r="B26" s="32">
        <f t="shared" si="11"/>
        <v>0</v>
      </c>
      <c r="C26" s="18">
        <v>0</v>
      </c>
      <c r="D26" s="18">
        <v>0</v>
      </c>
      <c r="E26" s="18">
        <f t="shared" si="12"/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8">
        <v>0</v>
      </c>
      <c r="AA26" s="18">
        <v>0</v>
      </c>
      <c r="AB26" s="18">
        <v>0</v>
      </c>
      <c r="AC26" s="18">
        <v>0</v>
      </c>
      <c r="AD26" s="18">
        <v>0</v>
      </c>
      <c r="AE26" s="18">
        <v>0</v>
      </c>
      <c r="AF26" s="18">
        <v>0</v>
      </c>
      <c r="AG26" s="18">
        <v>0</v>
      </c>
      <c r="AH26" s="18">
        <v>0</v>
      </c>
      <c r="AI26" s="18"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f t="shared" si="13"/>
        <v>2</v>
      </c>
      <c r="AQ26" s="18">
        <v>1</v>
      </c>
      <c r="AR26" s="18">
        <v>1</v>
      </c>
      <c r="AS26" s="18">
        <f t="shared" si="14"/>
        <v>1</v>
      </c>
      <c r="AT26" s="18">
        <v>0</v>
      </c>
      <c r="AU26" s="18">
        <v>1</v>
      </c>
      <c r="AV26" s="63">
        <v>2</v>
      </c>
      <c r="AW26" s="18">
        <v>1</v>
      </c>
      <c r="AX26" s="18">
        <v>0</v>
      </c>
      <c r="AY26" s="18">
        <v>0</v>
      </c>
      <c r="AZ26" s="18">
        <v>0</v>
      </c>
      <c r="BA26" s="18">
        <f t="shared" si="15"/>
        <v>0</v>
      </c>
      <c r="BB26" s="18">
        <v>0</v>
      </c>
      <c r="BC26" s="18">
        <v>0</v>
      </c>
      <c r="BD26" s="63">
        <v>0</v>
      </c>
      <c r="BE26" s="18">
        <v>0</v>
      </c>
      <c r="BF26" s="18">
        <v>0</v>
      </c>
      <c r="BG26" s="18">
        <v>0</v>
      </c>
      <c r="BH26" s="18">
        <v>0</v>
      </c>
      <c r="BI26" s="18">
        <v>0</v>
      </c>
      <c r="BJ26" s="18">
        <v>0</v>
      </c>
      <c r="BK26" s="18">
        <v>0</v>
      </c>
      <c r="BL26" s="18">
        <v>0</v>
      </c>
      <c r="BM26" s="18">
        <v>0</v>
      </c>
      <c r="BN26" s="18">
        <v>0</v>
      </c>
      <c r="BO26" s="18">
        <v>0</v>
      </c>
      <c r="BP26" s="18">
        <v>0</v>
      </c>
      <c r="BQ26" s="18">
        <v>0</v>
      </c>
      <c r="BR26" s="18">
        <v>0</v>
      </c>
      <c r="BS26" s="18">
        <v>0</v>
      </c>
      <c r="BT26" s="18">
        <v>0</v>
      </c>
      <c r="BU26" s="18">
        <v>0</v>
      </c>
      <c r="BV26" s="18">
        <v>0</v>
      </c>
      <c r="BW26" s="18">
        <v>0</v>
      </c>
      <c r="BX26" s="18">
        <v>0</v>
      </c>
      <c r="BY26" s="18">
        <v>0</v>
      </c>
      <c r="BZ26" s="18">
        <v>0</v>
      </c>
      <c r="CA26" s="18">
        <v>0</v>
      </c>
      <c r="CB26" s="18">
        <v>0</v>
      </c>
      <c r="CC26" s="18">
        <v>0</v>
      </c>
      <c r="CD26" s="18">
        <v>0</v>
      </c>
      <c r="CE26" s="18">
        <v>0</v>
      </c>
      <c r="CF26" s="18">
        <v>0</v>
      </c>
      <c r="CG26" s="18">
        <v>0</v>
      </c>
      <c r="CH26" s="18">
        <v>0</v>
      </c>
      <c r="CI26" s="18">
        <v>0</v>
      </c>
      <c r="CJ26" s="18">
        <v>0</v>
      </c>
      <c r="CK26" s="18">
        <v>0</v>
      </c>
      <c r="CL26" s="18">
        <v>0</v>
      </c>
      <c r="CM26" s="18">
        <v>0</v>
      </c>
      <c r="CN26" s="18">
        <f t="shared" si="16"/>
        <v>0</v>
      </c>
      <c r="CO26" s="18">
        <v>0</v>
      </c>
      <c r="CP26" s="18">
        <v>0</v>
      </c>
      <c r="CQ26" s="18">
        <f t="shared" si="17"/>
        <v>0</v>
      </c>
      <c r="CR26" s="18">
        <v>0</v>
      </c>
      <c r="CS26" s="18">
        <v>0</v>
      </c>
      <c r="CT26" s="18">
        <v>0</v>
      </c>
      <c r="CU26" s="18">
        <v>0</v>
      </c>
      <c r="CV26" s="18">
        <v>0</v>
      </c>
      <c r="CW26" s="18">
        <v>0</v>
      </c>
      <c r="CX26" s="18">
        <v>0</v>
      </c>
      <c r="CY26" s="18">
        <v>0</v>
      </c>
      <c r="CZ26" s="18">
        <v>0</v>
      </c>
      <c r="DA26" s="18">
        <v>0</v>
      </c>
      <c r="DB26" s="18">
        <v>0</v>
      </c>
      <c r="DC26" s="18">
        <v>0</v>
      </c>
      <c r="DD26" s="18">
        <v>0</v>
      </c>
      <c r="DE26" s="18">
        <v>0</v>
      </c>
      <c r="DF26" s="18">
        <v>0</v>
      </c>
      <c r="DG26" s="18">
        <v>0</v>
      </c>
      <c r="DH26" s="18">
        <v>0</v>
      </c>
      <c r="DI26" s="18">
        <v>0</v>
      </c>
      <c r="DJ26" s="18">
        <v>0</v>
      </c>
      <c r="DK26" s="18">
        <v>0</v>
      </c>
      <c r="DL26" s="18">
        <v>0</v>
      </c>
      <c r="DM26" s="18">
        <v>0</v>
      </c>
      <c r="DN26" s="18">
        <v>0</v>
      </c>
      <c r="DO26" s="18">
        <v>0</v>
      </c>
      <c r="DP26" s="18">
        <v>0</v>
      </c>
      <c r="DQ26" s="18">
        <v>0</v>
      </c>
      <c r="DR26" s="18">
        <v>0</v>
      </c>
      <c r="DS26" s="18">
        <v>0</v>
      </c>
      <c r="DT26" s="18">
        <v>0</v>
      </c>
      <c r="DU26" s="18">
        <v>0</v>
      </c>
      <c r="DV26" s="18">
        <v>0</v>
      </c>
      <c r="DW26" s="18">
        <v>0</v>
      </c>
      <c r="DX26" s="18">
        <v>0</v>
      </c>
      <c r="DY26" s="18">
        <v>0</v>
      </c>
      <c r="DZ26" s="18">
        <v>0</v>
      </c>
      <c r="EA26" s="18">
        <v>0</v>
      </c>
      <c r="EB26" s="18">
        <v>0</v>
      </c>
      <c r="EC26" s="18">
        <v>0</v>
      </c>
      <c r="ED26" s="18">
        <v>0</v>
      </c>
      <c r="EE26" s="18">
        <v>0</v>
      </c>
      <c r="EF26" s="18">
        <v>0</v>
      </c>
      <c r="EG26" s="18">
        <v>0</v>
      </c>
      <c r="EH26" s="18">
        <v>0</v>
      </c>
      <c r="EI26" s="18">
        <v>0</v>
      </c>
      <c r="EJ26" s="18">
        <v>0</v>
      </c>
      <c r="EK26" s="18">
        <v>0</v>
      </c>
      <c r="EL26" s="18">
        <v>0</v>
      </c>
      <c r="EM26" s="18">
        <v>0</v>
      </c>
      <c r="EN26" s="18">
        <v>0</v>
      </c>
      <c r="EO26" s="18">
        <v>0</v>
      </c>
      <c r="EP26" s="18">
        <v>0</v>
      </c>
      <c r="EQ26" s="18">
        <v>0</v>
      </c>
      <c r="ER26" s="18">
        <v>0</v>
      </c>
      <c r="ES26" s="18">
        <v>0</v>
      </c>
      <c r="ET26" s="18">
        <v>0</v>
      </c>
      <c r="EU26" s="19">
        <v>0</v>
      </c>
    </row>
    <row r="27" spans="1:151" ht="20.25" customHeight="1">
      <c r="A27" s="67" t="s">
        <v>382</v>
      </c>
      <c r="B27" s="34">
        <f>SUM(C27:D27)</f>
        <v>0</v>
      </c>
      <c r="C27" s="23">
        <v>0</v>
      </c>
      <c r="D27" s="23">
        <v>0</v>
      </c>
      <c r="E27" s="23">
        <f>SUM(F27:G27)</f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23">
        <v>0</v>
      </c>
      <c r="X27" s="23">
        <v>0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0</v>
      </c>
      <c r="AP27" s="23">
        <f t="shared" si="13"/>
        <v>2</v>
      </c>
      <c r="AQ27" s="23"/>
      <c r="AR27" s="23">
        <v>2</v>
      </c>
      <c r="AS27" s="23">
        <f t="shared" si="14"/>
        <v>0</v>
      </c>
      <c r="AT27" s="23">
        <v>0</v>
      </c>
      <c r="AU27" s="23">
        <v>0</v>
      </c>
      <c r="AV27" s="69">
        <v>1</v>
      </c>
      <c r="AW27" s="23">
        <v>0</v>
      </c>
      <c r="AX27" s="23">
        <v>0</v>
      </c>
      <c r="AY27" s="18">
        <v>0</v>
      </c>
      <c r="AZ27" s="18">
        <v>0</v>
      </c>
      <c r="BA27" s="23">
        <f t="shared" si="15"/>
        <v>0</v>
      </c>
      <c r="BB27" s="23">
        <v>0</v>
      </c>
      <c r="BC27" s="23">
        <v>0</v>
      </c>
      <c r="BD27" s="69">
        <v>0</v>
      </c>
      <c r="BE27" s="23">
        <v>0</v>
      </c>
      <c r="BF27" s="18">
        <v>0</v>
      </c>
      <c r="BG27" s="23">
        <v>0</v>
      </c>
      <c r="BH27" s="23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1</v>
      </c>
      <c r="BQ27" s="23">
        <v>0</v>
      </c>
      <c r="BR27" s="23">
        <v>0</v>
      </c>
      <c r="BS27" s="23">
        <v>0</v>
      </c>
      <c r="BT27" s="23">
        <v>0</v>
      </c>
      <c r="BU27" s="23">
        <v>0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3">
        <v>0</v>
      </c>
      <c r="CD27" s="23">
        <v>0</v>
      </c>
      <c r="CE27" s="23">
        <v>0</v>
      </c>
      <c r="CF27" s="23">
        <v>0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0</v>
      </c>
      <c r="CM27" s="23">
        <v>0</v>
      </c>
      <c r="CN27" s="23">
        <f t="shared" si="16"/>
        <v>3</v>
      </c>
      <c r="CO27" s="23">
        <v>1</v>
      </c>
      <c r="CP27" s="23">
        <v>2</v>
      </c>
      <c r="CQ27" s="23">
        <f t="shared" si="17"/>
        <v>0</v>
      </c>
      <c r="CR27" s="23">
        <v>0</v>
      </c>
      <c r="CS27" s="23">
        <v>0</v>
      </c>
      <c r="CT27" s="23">
        <v>0</v>
      </c>
      <c r="CU27" s="23">
        <v>0</v>
      </c>
      <c r="CV27" s="23">
        <v>0</v>
      </c>
      <c r="CW27" s="23">
        <v>0</v>
      </c>
      <c r="CX27" s="23">
        <v>0</v>
      </c>
      <c r="CY27" s="23">
        <v>0</v>
      </c>
      <c r="CZ27" s="23">
        <v>1</v>
      </c>
      <c r="DA27" s="23">
        <v>0</v>
      </c>
      <c r="DB27" s="23">
        <v>0</v>
      </c>
      <c r="DC27" s="23">
        <v>0</v>
      </c>
      <c r="DD27" s="23">
        <v>1</v>
      </c>
      <c r="DE27" s="23">
        <v>0</v>
      </c>
      <c r="DF27" s="23">
        <v>0</v>
      </c>
      <c r="DG27" s="23">
        <v>0</v>
      </c>
      <c r="DH27" s="23">
        <v>0</v>
      </c>
      <c r="DI27" s="23">
        <v>0</v>
      </c>
      <c r="DJ27" s="23">
        <v>0</v>
      </c>
      <c r="DK27" s="23">
        <v>0</v>
      </c>
      <c r="DL27" s="23">
        <v>1</v>
      </c>
      <c r="DM27" s="23">
        <v>0</v>
      </c>
      <c r="DN27" s="23">
        <v>0</v>
      </c>
      <c r="DO27" s="23">
        <v>0</v>
      </c>
      <c r="DP27" s="23">
        <v>0</v>
      </c>
      <c r="DQ27" s="23">
        <v>0</v>
      </c>
      <c r="DR27" s="23">
        <v>0</v>
      </c>
      <c r="DS27" s="23">
        <v>0</v>
      </c>
      <c r="DT27" s="23">
        <v>0</v>
      </c>
      <c r="DU27" s="23">
        <v>0</v>
      </c>
      <c r="DV27" s="23">
        <v>0</v>
      </c>
      <c r="DW27" s="23">
        <v>0</v>
      </c>
      <c r="DX27" s="23">
        <v>0</v>
      </c>
      <c r="DY27" s="23">
        <v>0</v>
      </c>
      <c r="DZ27" s="23">
        <v>0</v>
      </c>
      <c r="EA27" s="23">
        <v>0</v>
      </c>
      <c r="EB27" s="23">
        <v>0</v>
      </c>
      <c r="EC27" s="23">
        <v>0</v>
      </c>
      <c r="ED27" s="23">
        <v>0</v>
      </c>
      <c r="EE27" s="23">
        <v>0</v>
      </c>
      <c r="EF27" s="23">
        <v>0</v>
      </c>
      <c r="EG27" s="23">
        <v>0</v>
      </c>
      <c r="EH27" s="23">
        <v>0</v>
      </c>
      <c r="EI27" s="23">
        <v>0</v>
      </c>
      <c r="EJ27" s="23">
        <v>0</v>
      </c>
      <c r="EK27" s="23">
        <v>0</v>
      </c>
      <c r="EL27" s="23">
        <v>0</v>
      </c>
      <c r="EM27" s="23">
        <v>0</v>
      </c>
      <c r="EN27" s="23">
        <v>0</v>
      </c>
      <c r="EO27" s="23">
        <v>0</v>
      </c>
      <c r="EP27" s="23">
        <v>0</v>
      </c>
      <c r="EQ27" s="23">
        <v>0</v>
      </c>
      <c r="ER27" s="23">
        <v>0</v>
      </c>
      <c r="ES27" s="23">
        <v>0</v>
      </c>
      <c r="ET27" s="23">
        <v>0</v>
      </c>
      <c r="EU27" s="24">
        <v>0</v>
      </c>
    </row>
    <row r="28" spans="1:151" s="48" customFormat="1">
      <c r="A28" s="553" t="s">
        <v>383</v>
      </c>
      <c r="B28" s="553"/>
      <c r="C28" s="553"/>
      <c r="D28" s="553"/>
      <c r="E28" s="553"/>
      <c r="F28" s="553"/>
      <c r="G28" s="553"/>
      <c r="H28" s="553"/>
      <c r="I28" s="553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</row>
    <row r="29" spans="1:151" s="48" customFormat="1">
      <c r="A29" s="119"/>
      <c r="H29" s="134"/>
      <c r="I29" s="134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</row>
    <row r="30" spans="1:151">
      <c r="H30" s="135"/>
      <c r="I30" s="135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</row>
    <row r="31" spans="1:151">
      <c r="H31" s="135"/>
      <c r="I31" s="135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</row>
    <row r="32" spans="1:151">
      <c r="H32" s="135"/>
      <c r="I32" s="135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</row>
    <row r="33" spans="8:65">
      <c r="H33" s="135"/>
      <c r="I33" s="135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</row>
    <row r="34" spans="8:65">
      <c r="H34" s="135"/>
      <c r="I34" s="135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</row>
    <row r="35" spans="8:65">
      <c r="H35" s="135"/>
      <c r="I35" s="135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</row>
    <row r="36" spans="8:65">
      <c r="H36" s="135"/>
      <c r="I36" s="135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</row>
    <row r="37" spans="8:65">
      <c r="H37" s="135"/>
      <c r="I37" s="135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</row>
    <row r="38" spans="8:65">
      <c r="H38" s="135"/>
      <c r="I38" s="135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</row>
    <row r="39" spans="8:65">
      <c r="H39" s="135"/>
      <c r="I39" s="135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</row>
    <row r="40" spans="8:65">
      <c r="H40" s="135"/>
      <c r="I40" s="135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</row>
    <row r="41" spans="8:65">
      <c r="H41" s="135"/>
      <c r="I41" s="135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</row>
    <row r="42" spans="8:65">
      <c r="H42" s="135"/>
      <c r="I42" s="135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</row>
    <row r="43" spans="8:65">
      <c r="H43" s="135"/>
      <c r="I43" s="135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</row>
    <row r="44" spans="8:65">
      <c r="H44" s="135"/>
      <c r="I44" s="135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</row>
    <row r="45" spans="8:65">
      <c r="H45" s="135"/>
      <c r="I45" s="135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</row>
    <row r="46" spans="8:65">
      <c r="H46" s="135"/>
      <c r="I46" s="135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</row>
    <row r="47" spans="8:65">
      <c r="H47" s="135"/>
      <c r="I47" s="135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</row>
    <row r="48" spans="8:65">
      <c r="H48" s="135"/>
      <c r="I48" s="135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</row>
    <row r="49" spans="8:65">
      <c r="H49" s="135"/>
      <c r="I49" s="135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</row>
    <row r="50" spans="8:65">
      <c r="H50" s="135"/>
      <c r="I50" s="135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</row>
    <row r="51" spans="8:65">
      <c r="H51" s="135"/>
      <c r="I51" s="135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</row>
    <row r="52" spans="8:65">
      <c r="H52" s="135"/>
      <c r="I52" s="135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</row>
    <row r="53" spans="8:65">
      <c r="H53" s="135"/>
      <c r="I53" s="135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</row>
    <row r="54" spans="8:65">
      <c r="H54" s="135"/>
      <c r="I54" s="135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</row>
    <row r="55" spans="8:65">
      <c r="H55" s="135"/>
      <c r="I55" s="135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</row>
    <row r="56" spans="8:65">
      <c r="H56" s="135"/>
      <c r="I56" s="135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</row>
    <row r="57" spans="8:65">
      <c r="H57" s="135"/>
      <c r="I57" s="135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</row>
    <row r="58" spans="8:65">
      <c r="H58" s="135"/>
      <c r="I58" s="135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</row>
    <row r="59" spans="8:65">
      <c r="H59" s="135"/>
      <c r="I59" s="135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</row>
    <row r="60" spans="8:65">
      <c r="H60" s="135"/>
      <c r="I60" s="135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</row>
    <row r="61" spans="8:65">
      <c r="H61" s="135"/>
      <c r="I61" s="135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</row>
    <row r="62" spans="8:65">
      <c r="H62" s="135"/>
      <c r="I62" s="135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</row>
    <row r="63" spans="8:65">
      <c r="H63" s="135"/>
      <c r="I63" s="135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</row>
    <row r="64" spans="8:65">
      <c r="H64" s="135"/>
      <c r="I64" s="135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</row>
    <row r="65" spans="8:65">
      <c r="H65" s="135"/>
      <c r="I65" s="135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</row>
    <row r="66" spans="8:65">
      <c r="H66" s="135"/>
      <c r="I66" s="135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</row>
    <row r="67" spans="8:65">
      <c r="H67" s="135"/>
      <c r="I67" s="135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</row>
    <row r="68" spans="8:65">
      <c r="H68" s="135"/>
      <c r="I68" s="135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</row>
    <row r="69" spans="8:65">
      <c r="H69" s="135"/>
      <c r="I69" s="135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</row>
    <row r="70" spans="8:65">
      <c r="H70" s="135"/>
      <c r="I70" s="135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</row>
    <row r="71" spans="8:65">
      <c r="H71" s="135"/>
      <c r="I71" s="135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</row>
    <row r="72" spans="8:65">
      <c r="H72" s="135"/>
      <c r="I72" s="135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</row>
    <row r="73" spans="8:65">
      <c r="H73" s="135"/>
      <c r="I73" s="135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  <c r="AP73" s="37"/>
      <c r="AQ73" s="37"/>
      <c r="AR73" s="37"/>
      <c r="AS73" s="37"/>
      <c r="AT73" s="3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</row>
    <row r="74" spans="8:65">
      <c r="H74" s="135"/>
      <c r="I74" s="135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</row>
    <row r="75" spans="8:65">
      <c r="H75" s="135"/>
      <c r="I75" s="135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  <c r="AP75" s="37"/>
      <c r="AQ75" s="37"/>
      <c r="AR75" s="37"/>
      <c r="AS75" s="37"/>
      <c r="AT75" s="3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</row>
    <row r="76" spans="8:65">
      <c r="H76" s="135"/>
      <c r="I76" s="135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</row>
    <row r="77" spans="8:65">
      <c r="H77" s="135"/>
      <c r="I77" s="135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</row>
    <row r="78" spans="8:65">
      <c r="H78" s="135"/>
      <c r="I78" s="135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</row>
    <row r="79" spans="8:65">
      <c r="H79" s="135"/>
      <c r="I79" s="135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</row>
    <row r="80" spans="8:65">
      <c r="H80" s="135"/>
      <c r="I80" s="135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</row>
    <row r="81" spans="8:65">
      <c r="H81" s="135"/>
      <c r="I81" s="135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</row>
    <row r="82" spans="8:65">
      <c r="H82" s="135"/>
      <c r="I82" s="135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</row>
    <row r="83" spans="8:65">
      <c r="H83" s="135"/>
      <c r="I83" s="135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</row>
    <row r="84" spans="8:65">
      <c r="H84" s="135"/>
      <c r="I84" s="135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</row>
    <row r="85" spans="8:65">
      <c r="H85" s="135"/>
      <c r="I85" s="135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</row>
    <row r="86" spans="8:65">
      <c r="H86" s="135"/>
      <c r="I86" s="135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</row>
    <row r="87" spans="8:65">
      <c r="H87" s="135"/>
      <c r="I87" s="135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</row>
    <row r="88" spans="8:65">
      <c r="H88" s="135"/>
      <c r="I88" s="135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</row>
    <row r="89" spans="8:65">
      <c r="H89" s="135"/>
      <c r="I89" s="135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</row>
    <row r="90" spans="8:65">
      <c r="H90" s="135"/>
      <c r="I90" s="135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</row>
    <row r="91" spans="8:65">
      <c r="H91" s="135"/>
      <c r="I91" s="135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</row>
    <row r="92" spans="8:65">
      <c r="H92" s="135"/>
      <c r="I92" s="135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</row>
    <row r="93" spans="8:65">
      <c r="H93" s="135"/>
      <c r="I93" s="135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</row>
    <row r="94" spans="8:65">
      <c r="H94" s="135"/>
      <c r="I94" s="135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</row>
    <row r="95" spans="8:65">
      <c r="H95" s="135"/>
      <c r="I95" s="135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</row>
    <row r="96" spans="8:65">
      <c r="H96" s="135"/>
      <c r="I96" s="135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105"/>
      <c r="AV96" s="105"/>
      <c r="AW96" s="105"/>
      <c r="AX96" s="105"/>
      <c r="AY96" s="105"/>
      <c r="AZ96" s="105"/>
      <c r="BA96" s="105"/>
      <c r="BB96" s="105"/>
      <c r="BC96" s="105"/>
      <c r="BD96" s="105"/>
      <c r="BE96" s="105"/>
      <c r="BF96" s="105"/>
      <c r="BG96" s="105"/>
      <c r="BH96" s="105"/>
      <c r="BI96" s="105"/>
      <c r="BJ96" s="105"/>
      <c r="BK96" s="105"/>
      <c r="BL96" s="105"/>
      <c r="BM96" s="105"/>
    </row>
    <row r="97" spans="8:65">
      <c r="H97" s="135"/>
      <c r="I97" s="135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</row>
    <row r="98" spans="8:65">
      <c r="H98" s="135"/>
      <c r="I98" s="135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</row>
    <row r="99" spans="8:65">
      <c r="H99" s="135"/>
      <c r="I99" s="135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</row>
    <row r="100" spans="8:65">
      <c r="H100" s="135"/>
      <c r="I100" s="135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</row>
    <row r="101" spans="8:65">
      <c r="H101" s="135"/>
      <c r="I101" s="135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</row>
    <row r="102" spans="8:65">
      <c r="H102" s="135"/>
      <c r="I102" s="135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</row>
    <row r="103" spans="8:65">
      <c r="H103" s="135"/>
      <c r="I103" s="135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</row>
    <row r="104" spans="8:65">
      <c r="H104" s="135"/>
      <c r="I104" s="135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</row>
    <row r="105" spans="8:65">
      <c r="H105" s="135"/>
      <c r="I105" s="135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</row>
    <row r="106" spans="8:65">
      <c r="H106" s="135"/>
      <c r="I106" s="135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</row>
    <row r="107" spans="8:65">
      <c r="H107" s="135"/>
      <c r="I107" s="135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/>
      <c r="AK107" s="37"/>
      <c r="AL107" s="37"/>
      <c r="AM107" s="37"/>
      <c r="AN107" s="37"/>
      <c r="AO107" s="37"/>
      <c r="AP107" s="37"/>
      <c r="AQ107" s="37"/>
      <c r="AR107" s="37"/>
      <c r="AS107" s="37"/>
      <c r="AT107" s="3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</row>
    <row r="108" spans="8:65">
      <c r="H108" s="135"/>
      <c r="I108" s="135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</row>
    <row r="109" spans="8:65">
      <c r="H109" s="135"/>
      <c r="I109" s="135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  <c r="AF109" s="37"/>
      <c r="AG109" s="37"/>
      <c r="AH109" s="37"/>
      <c r="AI109" s="37"/>
      <c r="AJ109" s="37"/>
      <c r="AK109" s="37"/>
      <c r="AL109" s="37"/>
      <c r="AM109" s="37"/>
      <c r="AN109" s="37"/>
      <c r="AO109" s="37"/>
      <c r="AP109" s="37"/>
      <c r="AQ109" s="37"/>
      <c r="AR109" s="37"/>
      <c r="AS109" s="37"/>
      <c r="AT109" s="3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</row>
    <row r="110" spans="8:65">
      <c r="H110" s="135"/>
      <c r="I110" s="135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</row>
    <row r="111" spans="8:65">
      <c r="H111" s="135"/>
      <c r="I111" s="135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</row>
    <row r="112" spans="8:65">
      <c r="H112" s="135"/>
      <c r="I112" s="135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</row>
    <row r="113" spans="8:65">
      <c r="H113" s="135"/>
      <c r="I113" s="135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37"/>
      <c r="AI113" s="37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</row>
    <row r="114" spans="8:65">
      <c r="H114" s="135"/>
      <c r="I114" s="135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</row>
    <row r="115" spans="8:65">
      <c r="H115" s="135"/>
      <c r="I115" s="135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37"/>
      <c r="AI115" s="37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</row>
    <row r="116" spans="8:65">
      <c r="H116" s="135"/>
      <c r="I116" s="135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37"/>
      <c r="AI116" s="37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</row>
    <row r="117" spans="8:65">
      <c r="H117" s="135"/>
      <c r="I117" s="135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37"/>
      <c r="AI117" s="37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</row>
    <row r="118" spans="8:65">
      <c r="H118" s="135"/>
      <c r="I118" s="135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37"/>
      <c r="AI118" s="37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</row>
    <row r="119" spans="8:65">
      <c r="H119" s="135"/>
      <c r="I119" s="135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37"/>
      <c r="AI119" s="37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</row>
    <row r="120" spans="8:65">
      <c r="H120" s="135"/>
      <c r="I120" s="135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37"/>
      <c r="AI120" s="37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</row>
    <row r="121" spans="8:65">
      <c r="H121" s="135"/>
      <c r="I121" s="135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F121" s="37"/>
      <c r="AG121" s="37"/>
      <c r="AH121" s="37"/>
      <c r="AI121" s="37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</row>
    <row r="122" spans="8:65">
      <c r="H122" s="135"/>
      <c r="I122" s="135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</row>
    <row r="123" spans="8:65">
      <c r="H123" s="135"/>
      <c r="I123" s="135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</row>
    <row r="124" spans="8:65">
      <c r="H124" s="135"/>
      <c r="I124" s="135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F124" s="37"/>
      <c r="AG124" s="37"/>
      <c r="AH124" s="37"/>
      <c r="AI124" s="37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</row>
    <row r="125" spans="8:65">
      <c r="H125" s="135"/>
      <c r="I125" s="135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F125" s="37"/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</row>
    <row r="126" spans="8:65">
      <c r="H126" s="135"/>
      <c r="I126" s="135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</row>
    <row r="127" spans="8:65">
      <c r="H127" s="135"/>
      <c r="I127" s="135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</row>
    <row r="128" spans="8:65">
      <c r="H128" s="135"/>
      <c r="I128" s="135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</row>
    <row r="129" spans="8:65">
      <c r="H129" s="135"/>
      <c r="I129" s="135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37"/>
      <c r="AI129" s="37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</row>
    <row r="130" spans="8:65">
      <c r="H130" s="135"/>
      <c r="I130" s="135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F130" s="37"/>
      <c r="AG130" s="37"/>
      <c r="AH130" s="37"/>
      <c r="AI130" s="37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</row>
    <row r="131" spans="8:65">
      <c r="H131" s="135"/>
      <c r="I131" s="135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F131" s="37"/>
      <c r="AG131" s="37"/>
      <c r="AH131" s="37"/>
      <c r="AI131" s="37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</row>
    <row r="132" spans="8:65">
      <c r="H132" s="135"/>
      <c r="I132" s="135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7"/>
      <c r="AG132" s="37"/>
      <c r="AH132" s="37"/>
      <c r="AI132" s="37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</row>
    <row r="133" spans="8:65">
      <c r="H133" s="135"/>
      <c r="I133" s="135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F133" s="37"/>
      <c r="AG133" s="37"/>
      <c r="AH133" s="37"/>
      <c r="AI133" s="37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</row>
    <row r="134" spans="8:65">
      <c r="H134" s="135"/>
      <c r="I134" s="135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F134" s="37"/>
      <c r="AG134" s="37"/>
      <c r="AH134" s="37"/>
      <c r="AI134" s="37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</row>
    <row r="135" spans="8:65">
      <c r="H135" s="135"/>
      <c r="I135" s="135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F135" s="37"/>
      <c r="AG135" s="37"/>
      <c r="AH135" s="37"/>
      <c r="AI135" s="37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</row>
    <row r="136" spans="8:65">
      <c r="H136" s="135"/>
      <c r="I136" s="135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F136" s="37"/>
      <c r="AG136" s="37"/>
      <c r="AH136" s="37"/>
      <c r="AI136" s="37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</row>
    <row r="137" spans="8:65">
      <c r="H137" s="135"/>
      <c r="I137" s="135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F137" s="37"/>
      <c r="AG137" s="37"/>
      <c r="AH137" s="37"/>
      <c r="AI137" s="37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</row>
    <row r="138" spans="8:65">
      <c r="H138" s="135"/>
      <c r="I138" s="135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H138" s="37"/>
      <c r="AI138" s="37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</row>
    <row r="139" spans="8:65">
      <c r="H139" s="135"/>
      <c r="I139" s="135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F139" s="37"/>
      <c r="AG139" s="37"/>
      <c r="AH139" s="37"/>
      <c r="AI139" s="37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</row>
    <row r="140" spans="8:65">
      <c r="H140" s="135"/>
      <c r="I140" s="135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F140" s="37"/>
      <c r="AG140" s="37"/>
      <c r="AH140" s="37"/>
      <c r="AI140" s="37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</row>
    <row r="141" spans="8:65">
      <c r="H141" s="135"/>
      <c r="I141" s="135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F141" s="37"/>
      <c r="AG141" s="37"/>
      <c r="AH141" s="37"/>
      <c r="AI141" s="37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</row>
    <row r="142" spans="8:65">
      <c r="H142" s="135"/>
      <c r="I142" s="135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F142" s="37"/>
      <c r="AG142" s="37"/>
      <c r="AH142" s="37"/>
      <c r="AI142" s="37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</row>
    <row r="143" spans="8:65">
      <c r="H143" s="135"/>
      <c r="I143" s="135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F143" s="37"/>
      <c r="AG143" s="37"/>
      <c r="AH143" s="37"/>
      <c r="AI143" s="37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</row>
    <row r="144" spans="8:65"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</row>
    <row r="145" spans="10:65"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</row>
    <row r="146" spans="10:65"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</row>
    <row r="147" spans="10:65"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</row>
    <row r="148" spans="10:65"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</row>
    <row r="149" spans="10:65"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</row>
    <row r="150" spans="10:65"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</row>
    <row r="151" spans="10:65"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</row>
    <row r="152" spans="10:65"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</row>
    <row r="153" spans="10:65"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</row>
    <row r="154" spans="10:65"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</row>
    <row r="155" spans="10:65"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</row>
    <row r="156" spans="10:65"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</row>
    <row r="157" spans="10:65"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</row>
    <row r="158" spans="10:65"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</row>
    <row r="159" spans="10:65"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</row>
    <row r="160" spans="10:65"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</row>
    <row r="161" spans="10:65"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</row>
    <row r="162" spans="10:65"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</row>
    <row r="163" spans="10:65"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</row>
    <row r="164" spans="10:65"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</row>
    <row r="165" spans="10:65"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</row>
    <row r="166" spans="10:65"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</row>
    <row r="167" spans="10:65"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</row>
    <row r="168" spans="10:65"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</row>
    <row r="169" spans="10:65"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</row>
    <row r="170" spans="10:65"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</row>
    <row r="171" spans="10:65"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</row>
    <row r="172" spans="10:65"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</row>
    <row r="173" spans="10:65"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</row>
    <row r="174" spans="10:65"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</row>
    <row r="175" spans="10:65"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</row>
    <row r="176" spans="10:65"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</row>
    <row r="177" spans="10:65"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</row>
    <row r="178" spans="10:65"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</row>
    <row r="179" spans="10:65"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</row>
    <row r="180" spans="10:65"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</row>
    <row r="181" spans="10:65"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</row>
    <row r="182" spans="10:65"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</row>
    <row r="183" spans="10:65"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</row>
    <row r="184" spans="10:65"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</row>
    <row r="185" spans="10:65"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</row>
    <row r="186" spans="10:65"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</row>
    <row r="187" spans="10:65"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</row>
    <row r="188" spans="10:65"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</row>
    <row r="189" spans="10:65"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</row>
    <row r="190" spans="10:65"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</row>
    <row r="191" spans="10:65"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</row>
    <row r="192" spans="10:65"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</row>
    <row r="193" spans="10:65"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</row>
    <row r="194" spans="10:65"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</row>
    <row r="195" spans="10:65"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</row>
    <row r="196" spans="10:65"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</row>
    <row r="197" spans="10:65"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</row>
    <row r="198" spans="10:65"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</row>
    <row r="199" spans="10:65"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</row>
    <row r="200" spans="10:65"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</row>
    <row r="201" spans="10:65"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</row>
    <row r="202" spans="10:65"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</row>
    <row r="203" spans="10:65"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</row>
  </sheetData>
  <mergeCells count="84">
    <mergeCell ref="A28:I28"/>
    <mergeCell ref="ER5:ES6"/>
    <mergeCell ref="ET5:ET7"/>
    <mergeCell ref="EU5:EU7"/>
    <mergeCell ref="B6:D6"/>
    <mergeCell ref="E6:G6"/>
    <mergeCell ref="AP6:AR6"/>
    <mergeCell ref="AS6:AU6"/>
    <mergeCell ref="CN6:CP6"/>
    <mergeCell ref="CQ6:CS6"/>
    <mergeCell ref="EF5:EG6"/>
    <mergeCell ref="EH5:EI6"/>
    <mergeCell ref="EJ5:EK6"/>
    <mergeCell ref="EL5:EM6"/>
    <mergeCell ref="EN5:EO6"/>
    <mergeCell ref="EP5:EQ6"/>
    <mergeCell ref="ED5:EE6"/>
    <mergeCell ref="DH5:DI6"/>
    <mergeCell ref="DJ5:DK6"/>
    <mergeCell ref="DL5:DM6"/>
    <mergeCell ref="DN5:DO6"/>
    <mergeCell ref="DP5:DQ6"/>
    <mergeCell ref="DR5:DS6"/>
    <mergeCell ref="DT5:DU6"/>
    <mergeCell ref="DV5:DW6"/>
    <mergeCell ref="DX5:DY6"/>
    <mergeCell ref="DZ5:EA6"/>
    <mergeCell ref="EB5:EC6"/>
    <mergeCell ref="DF5:DG6"/>
    <mergeCell ref="CF5:CG6"/>
    <mergeCell ref="CH5:CI6"/>
    <mergeCell ref="CJ5:CK6"/>
    <mergeCell ref="CL5:CM6"/>
    <mergeCell ref="CN5:CS5"/>
    <mergeCell ref="CT5:CU6"/>
    <mergeCell ref="CV5:CW6"/>
    <mergeCell ref="CX5:CY6"/>
    <mergeCell ref="CZ5:DA6"/>
    <mergeCell ref="DB5:DC6"/>
    <mergeCell ref="DD5:DE6"/>
    <mergeCell ref="CD5:CE6"/>
    <mergeCell ref="BH5:BI6"/>
    <mergeCell ref="BJ5:BK6"/>
    <mergeCell ref="BL5:BM6"/>
    <mergeCell ref="BN5:BO6"/>
    <mergeCell ref="BP5:BQ6"/>
    <mergeCell ref="BR5:BS6"/>
    <mergeCell ref="BT5:BU6"/>
    <mergeCell ref="BV5:BW6"/>
    <mergeCell ref="BX5:BY6"/>
    <mergeCell ref="BZ5:CA6"/>
    <mergeCell ref="CB5:CC6"/>
    <mergeCell ref="ET4:EU4"/>
    <mergeCell ref="B5:G5"/>
    <mergeCell ref="H5:I6"/>
    <mergeCell ref="J5:K6"/>
    <mergeCell ref="L5:M6"/>
    <mergeCell ref="N5:O6"/>
    <mergeCell ref="P5:Q6"/>
    <mergeCell ref="R5:S6"/>
    <mergeCell ref="T5:U6"/>
    <mergeCell ref="V5:W6"/>
    <mergeCell ref="CN4:ES4"/>
    <mergeCell ref="BF5:BG6"/>
    <mergeCell ref="AF5:AG6"/>
    <mergeCell ref="AH5:AI6"/>
    <mergeCell ref="AJ5:AK6"/>
    <mergeCell ref="AL5:AM6"/>
    <mergeCell ref="A2:Z2"/>
    <mergeCell ref="A3:B3"/>
    <mergeCell ref="A4:A7"/>
    <mergeCell ref="B4:AO4"/>
    <mergeCell ref="AP4:CM4"/>
    <mergeCell ref="X5:Y6"/>
    <mergeCell ref="Z5:AA6"/>
    <mergeCell ref="AB5:AC6"/>
    <mergeCell ref="AD5:AE6"/>
    <mergeCell ref="AN5:AO6"/>
    <mergeCell ref="AP5:AU5"/>
    <mergeCell ref="AV5:AW6"/>
    <mergeCell ref="AX5:AY6"/>
    <mergeCell ref="AZ5:BA6"/>
    <mergeCell ref="BB5:BC6"/>
    <mergeCell ref="BD5:BE6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28</vt:i4>
      </vt:variant>
    </vt:vector>
  </HeadingPairs>
  <TitlesOfParts>
    <vt:vector size="28" baseType="lpstr">
      <vt:lpstr>1. 의료기관</vt:lpstr>
      <vt:lpstr>2. 의료기관 종사 의료 인력</vt:lpstr>
      <vt:lpstr>3. 보건소 인력</vt:lpstr>
      <vt:lpstr>4. 보건지소 및 보건진료소 인력</vt:lpstr>
      <vt:lpstr>5. 의약품 등 제조업소 및 판매업소</vt:lpstr>
      <vt:lpstr>6. 식품위행 관계업소</vt:lpstr>
      <vt:lpstr>7. 공중위생 관계업소</vt:lpstr>
      <vt:lpstr>8. 예방접송</vt:lpstr>
      <vt:lpstr>9. 주요 법정감염병 발생 및 사망</vt:lpstr>
      <vt:lpstr>10. 결핵환자 현황</vt:lpstr>
      <vt:lpstr>11. 보건소 구강보건사업실적</vt:lpstr>
      <vt:lpstr>12. 모자보건사업 실적</vt:lpstr>
      <vt:lpstr>13. 건강보험 적용 인구</vt:lpstr>
      <vt:lpstr>14. 국민연금 가입자</vt:lpstr>
      <vt:lpstr>15. 국민연금 급여 지급현황</vt:lpstr>
      <vt:lpstr>16. 노인여가복지시설</vt:lpstr>
      <vt:lpstr>17. 노인주거 의료복지시설</vt:lpstr>
      <vt:lpstr>18. 재가노인복지시설</vt:lpstr>
      <vt:lpstr>19. 국민기초생활보장수급자</vt:lpstr>
      <vt:lpstr>20. 기초연금수급자</vt:lpstr>
      <vt:lpstr>21. 여성폭력상담</vt:lpstr>
      <vt:lpstr>22. 아동복지시설</vt:lpstr>
      <vt:lpstr>23. 장애인복지 생활시설</vt:lpstr>
      <vt:lpstr>24. 장애인 등록현황</vt:lpstr>
      <vt:lpstr>25. 어린이집</vt:lpstr>
      <vt:lpstr>26. 사회복지자원봉사자 현황</vt:lpstr>
      <vt:lpstr>27. 건강보험급여</vt:lpstr>
      <vt:lpstr>28. 건강보험대상자 진료 실적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2023-11-16T00:56:12Z</dcterms:created>
  <dcterms:modified xsi:type="dcterms:W3CDTF">2024-02-29T08:24:12Z</dcterms:modified>
</cp:coreProperties>
</file>